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1" i="2" l="1"/>
  <c r="EO11" i="1" l="1"/>
  <c r="EO12" i="1"/>
  <c r="EP11" i="1"/>
  <c r="EP12" i="1"/>
  <c r="EO14" i="1"/>
  <c r="EO15" i="1"/>
  <c r="EO16" i="1"/>
  <c r="EO17" i="1"/>
  <c r="EO18" i="1"/>
  <c r="EO19" i="1"/>
  <c r="EO20" i="1"/>
  <c r="EO21" i="1"/>
  <c r="EO22" i="1"/>
  <c r="EO23" i="1"/>
  <c r="EO24" i="1"/>
  <c r="EO25" i="1"/>
  <c r="EO26" i="1"/>
  <c r="EO27" i="1"/>
  <c r="EO28" i="1"/>
  <c r="EO29" i="1"/>
  <c r="EO30" i="1"/>
  <c r="EO31" i="1"/>
  <c r="EO32" i="1"/>
  <c r="EO33" i="1"/>
  <c r="EO34" i="1"/>
  <c r="EO35" i="1"/>
  <c r="EO36" i="1"/>
  <c r="EO37" i="1"/>
  <c r="EO38" i="1"/>
  <c r="EO39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58" i="1"/>
  <c r="EO59" i="1"/>
  <c r="EO60" i="1"/>
  <c r="EO61" i="1"/>
  <c r="EO62" i="1"/>
  <c r="EO63" i="1"/>
  <c r="EO64" i="1"/>
  <c r="EO65" i="1"/>
  <c r="EO66" i="1"/>
  <c r="EO67" i="1"/>
  <c r="EO68" i="1"/>
  <c r="EO69" i="1"/>
  <c r="EO70" i="1"/>
  <c r="EO71" i="1"/>
  <c r="EO72" i="1"/>
  <c r="EO73" i="1"/>
  <c r="EO74" i="1"/>
  <c r="EO75" i="1"/>
  <c r="EO76" i="1"/>
  <c r="EO77" i="1"/>
  <c r="EO78" i="1"/>
  <c r="EO79" i="1"/>
  <c r="EO80" i="1"/>
  <c r="EO81" i="1"/>
  <c r="EO82" i="1"/>
  <c r="EO83" i="1"/>
  <c r="EO84" i="1"/>
  <c r="EO85" i="1"/>
  <c r="EO86" i="1"/>
  <c r="EO87" i="1"/>
  <c r="EO88" i="1"/>
  <c r="EO89" i="1"/>
  <c r="EO90" i="1"/>
  <c r="EO91" i="1"/>
  <c r="EO92" i="1"/>
  <c r="EO93" i="1"/>
  <c r="EO94" i="1"/>
  <c r="EO95" i="1"/>
  <c r="EO96" i="1"/>
  <c r="EO97" i="1"/>
  <c r="EO98" i="1"/>
  <c r="EO99" i="1"/>
  <c r="EO100" i="1"/>
  <c r="EO101" i="1"/>
  <c r="EO102" i="1"/>
  <c r="EO103" i="1"/>
  <c r="EO104" i="1"/>
  <c r="EO105" i="1"/>
  <c r="EO106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P41" i="1"/>
  <c r="EP42" i="1"/>
  <c r="EP43" i="1"/>
  <c r="EP44" i="1"/>
  <c r="EP45" i="1"/>
  <c r="EP46" i="1"/>
  <c r="EP47" i="1"/>
  <c r="EP48" i="1"/>
  <c r="EP49" i="1"/>
  <c r="EP50" i="1"/>
  <c r="EP51" i="1"/>
  <c r="EP52" i="1"/>
  <c r="EP53" i="1"/>
  <c r="EP54" i="1"/>
  <c r="EP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76" i="1"/>
  <c r="EP77" i="1"/>
  <c r="EP78" i="1"/>
  <c r="EP79" i="1"/>
  <c r="EP80" i="1"/>
  <c r="EP81" i="1"/>
  <c r="EP82" i="1"/>
  <c r="EP83" i="1"/>
  <c r="EP84" i="1"/>
  <c r="EP85" i="1"/>
  <c r="EP86" i="1"/>
  <c r="EP87" i="1"/>
  <c r="EP88" i="1"/>
  <c r="EP89" i="1"/>
  <c r="EP90" i="1"/>
  <c r="EP91" i="1"/>
  <c r="EP92" i="1"/>
  <c r="EP93" i="1"/>
  <c r="EP94" i="1"/>
  <c r="EP95" i="1"/>
  <c r="EP96" i="1"/>
  <c r="EP97" i="1"/>
  <c r="EP98" i="1"/>
  <c r="EP99" i="1"/>
  <c r="EP100" i="1"/>
  <c r="EP101" i="1"/>
  <c r="EP102" i="1"/>
  <c r="EP103" i="1"/>
  <c r="EP104" i="1"/>
  <c r="EP105" i="1"/>
  <c r="EP106" i="1"/>
  <c r="EP13" i="1"/>
  <c r="EO13" i="1"/>
  <c r="ES19" i="1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JC106" i="4"/>
  <c r="JD105" i="4"/>
  <c r="JC105" i="4"/>
  <c r="JD104" i="4"/>
  <c r="JC104" i="4"/>
  <c r="JD103" i="4"/>
  <c r="JC103" i="4"/>
  <c r="JD102" i="4"/>
  <c r="JC102" i="4"/>
  <c r="JD101" i="4"/>
  <c r="JC101" i="4"/>
  <c r="JD100" i="4"/>
  <c r="JC100" i="4"/>
  <c r="JD99" i="4"/>
  <c r="JC99" i="4"/>
  <c r="JD98" i="4"/>
  <c r="JC98" i="4"/>
  <c r="JD97" i="4"/>
  <c r="JC97" i="4"/>
  <c r="JD96" i="4"/>
  <c r="JC96" i="4"/>
  <c r="JD95" i="4"/>
  <c r="JC95" i="4"/>
  <c r="JD94" i="4"/>
  <c r="JC94" i="4"/>
  <c r="JD93" i="4"/>
  <c r="JC93" i="4"/>
  <c r="JD92" i="4"/>
  <c r="JC92" i="4"/>
  <c r="JD91" i="4"/>
  <c r="JC91" i="4"/>
  <c r="JD90" i="4"/>
  <c r="JC90" i="4"/>
  <c r="JD89" i="4"/>
  <c r="JC89" i="4"/>
  <c r="JD88" i="4"/>
  <c r="JC88" i="4"/>
  <c r="JD87" i="4"/>
  <c r="JC87" i="4"/>
  <c r="JD86" i="4"/>
  <c r="JC86" i="4"/>
  <c r="JD85" i="4"/>
  <c r="JC85" i="4"/>
  <c r="JD84" i="4"/>
  <c r="JC84" i="4"/>
  <c r="JD83" i="4"/>
  <c r="JC83" i="4"/>
  <c r="JD82" i="4"/>
  <c r="JC82" i="4"/>
  <c r="JD81" i="4"/>
  <c r="JC81" i="4"/>
  <c r="JD80" i="4"/>
  <c r="JC80" i="4"/>
  <c r="JD79" i="4"/>
  <c r="JC79" i="4"/>
  <c r="JD78" i="4"/>
  <c r="JC78" i="4"/>
  <c r="JD77" i="4"/>
  <c r="JC77" i="4"/>
  <c r="JD76" i="4"/>
  <c r="JC76" i="4"/>
  <c r="JD75" i="4"/>
  <c r="JC75" i="4"/>
  <c r="JD74" i="4"/>
  <c r="JC74" i="4"/>
  <c r="JD73" i="4"/>
  <c r="JC73" i="4"/>
  <c r="JD72" i="4"/>
  <c r="JC72" i="4"/>
  <c r="JD71" i="4"/>
  <c r="JC71" i="4"/>
  <c r="JD70" i="4"/>
  <c r="JC70" i="4"/>
  <c r="JD69" i="4"/>
  <c r="JC69" i="4"/>
  <c r="JD68" i="4"/>
  <c r="JC68" i="4"/>
  <c r="JD67" i="4"/>
  <c r="JC67" i="4"/>
  <c r="JD66" i="4"/>
  <c r="JC66" i="4"/>
  <c r="JD65" i="4"/>
  <c r="JC65" i="4"/>
  <c r="JD64" i="4"/>
  <c r="JC64" i="4"/>
  <c r="JD63" i="4"/>
  <c r="JC63" i="4"/>
  <c r="JD62" i="4"/>
  <c r="JC62" i="4"/>
  <c r="JD61" i="4"/>
  <c r="JC61" i="4"/>
  <c r="JD60" i="4"/>
  <c r="JC60" i="4"/>
  <c r="JD59" i="4"/>
  <c r="JC59" i="4"/>
  <c r="JD58" i="4"/>
  <c r="JC58" i="4"/>
  <c r="JD57" i="4"/>
  <c r="JC57" i="4"/>
  <c r="JD56" i="4"/>
  <c r="JC56" i="4"/>
  <c r="JD55" i="4"/>
  <c r="JC55" i="4"/>
  <c r="JD54" i="4"/>
  <c r="JC54" i="4"/>
  <c r="JD53" i="4"/>
  <c r="JC53" i="4"/>
  <c r="JD52" i="4"/>
  <c r="JC52" i="4"/>
  <c r="JD51" i="4"/>
  <c r="JC51" i="4"/>
  <c r="JD50" i="4"/>
  <c r="JC50" i="4"/>
  <c r="JD49" i="4"/>
  <c r="JC49" i="4"/>
  <c r="JD48" i="4"/>
  <c r="JC48" i="4"/>
  <c r="JD47" i="4"/>
  <c r="JC47" i="4"/>
  <c r="JD46" i="4"/>
  <c r="JC46" i="4"/>
  <c r="JD45" i="4"/>
  <c r="JC45" i="4"/>
  <c r="JD44" i="4"/>
  <c r="JC44" i="4"/>
  <c r="JD43" i="4"/>
  <c r="JC43" i="4"/>
  <c r="JD42" i="4"/>
  <c r="JC42" i="4"/>
  <c r="JD41" i="4"/>
  <c r="JC41" i="4"/>
  <c r="JD40" i="4"/>
  <c r="JC40" i="4"/>
  <c r="JD39" i="4"/>
  <c r="JC39" i="4"/>
  <c r="JD38" i="4"/>
  <c r="JC38" i="4"/>
  <c r="JD37" i="4"/>
  <c r="JC37" i="4"/>
  <c r="JD36" i="4"/>
  <c r="JC36" i="4"/>
  <c r="JD35" i="4"/>
  <c r="JC35" i="4"/>
  <c r="JD34" i="4"/>
  <c r="JC34" i="4"/>
  <c r="JD33" i="4"/>
  <c r="JC33" i="4"/>
  <c r="JD32" i="4"/>
  <c r="JC32" i="4"/>
  <c r="JD31" i="4"/>
  <c r="JC31" i="4"/>
  <c r="JD30" i="4"/>
  <c r="JC30" i="4"/>
  <c r="JD29" i="4"/>
  <c r="JC29" i="4"/>
  <c r="JD28" i="4"/>
  <c r="JC28" i="4"/>
  <c r="JD27" i="4"/>
  <c r="JC27" i="4"/>
  <c r="JD26" i="4"/>
  <c r="JC26" i="4"/>
  <c r="JD25" i="4"/>
  <c r="JC25" i="4"/>
  <c r="JD24" i="4"/>
  <c r="JC24" i="4"/>
  <c r="JD23" i="4"/>
  <c r="JC23" i="4"/>
  <c r="JD22" i="4"/>
  <c r="JC22" i="4"/>
  <c r="JD21" i="4"/>
  <c r="JC21" i="4"/>
  <c r="JD20" i="4"/>
  <c r="JC20" i="4"/>
  <c r="JD19" i="4"/>
  <c r="JC19" i="4"/>
  <c r="JD18" i="4"/>
  <c r="JC18" i="4"/>
  <c r="JD17" i="4"/>
  <c r="JC17" i="4"/>
  <c r="JD16" i="4"/>
  <c r="JC16" i="4"/>
  <c r="JD15" i="4"/>
  <c r="JC15" i="4"/>
  <c r="JD14" i="4"/>
  <c r="JC14" i="4"/>
  <c r="JD13" i="4"/>
  <c r="JC13" i="4"/>
  <c r="JD12" i="4"/>
  <c r="JC12" i="4"/>
  <c r="JD11" i="4"/>
  <c r="JC11" i="4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<sst xmlns="http://schemas.openxmlformats.org/spreadsheetml/2006/main" count="2197" uniqueCount="407">
  <si>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</si>
  <si>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</si>
  <si>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</si>
  <si>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</si>
  <si>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</si>
  <si>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</si>
  <si>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</si>
  <si>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</si>
  <si>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</si>
  <si>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</si>
  <si>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</si>
  <si>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</si>
  <si>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</si>
  <si>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</si>
  <si>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</si>
  <si>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</si>
  <si>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</si>
  <si>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</si>
  <si>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</si>
  <si>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</si>
  <si>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</si>
  <si>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</si>
  <si>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</si>
  <si>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</si>
  <si>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</si>
  <si>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</si>
  <si>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</si>
  <si>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</si>
  <si>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</si>
  <si>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</si>
  <si>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</si>
  <si>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</si>
  <si>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</si>
  <si>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</si>
  <si>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</si>
  <si>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</si>
  <si>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</si>
  <si>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</si>
  <si>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</si>
  <si>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</si>
  <si>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</si>
  <si>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</si>
  <si>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</si>
  <si>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</si>
  <si>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</si>
  <si>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</si>
  <si>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</si>
  <si>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</si>
  <si>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</si>
  <si>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</si>
  <si>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</si>
  <si>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</si>
  <si>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</si>
  <si>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</si>
  <si>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</si>
  <si>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</si>
  <si>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</si>
  <si>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</si>
  <si>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</si>
  <si>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</si>
  <si>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</si>
  <si>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</si>
  <si>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</si>
  <si>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</si>
  <si>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</si>
  <si>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</si>
  <si>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</si>
  <si>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</si>
  <si>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</si>
  <si>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</si>
  <si>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</si>
  <si>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</si>
  <si>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</si>
  <si>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</si>
  <si>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</si>
  <si>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</si>
  <si>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</si>
  <si>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</si>
  <si>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</si>
  <si>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</si>
  <si>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</si>
  <si>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</si>
  <si>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</si>
  <si>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</si>
  <si>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</si>
  <si>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</si>
  <si>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</si>
  <si>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</si>
  <si>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</si>
  <si>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</si>
  <si>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</si>
  <si>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</si>
  <si>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</si>
  <si>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</si>
  <si>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</si>
  <si>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</si>
  <si>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</si>
  <si>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</si>
  <si>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</si>
  <si>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</si>
  <si>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</si>
  <si>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</si>
  <si>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</si>
  <si>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</si>
  <si>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</si>
  <si>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</si>
  <si>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</si>
  <si>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</si>
  <si>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</si>
  <si>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</si>
  <si>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</si>
  <si>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</si>
  <si>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</si>
  <si>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</si>
  <si>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</si>
  <si>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</si>
  <si>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</si>
  <si>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</si>
  <si>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</si>
  <si>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</si>
  <si>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</si>
  <si>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</si>
  <si>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</si>
  <si>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</si>
  <si>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</si>
  <si>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</si>
  <si>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</si>
  <si>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</si>
  <si>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</si>
  <si>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</si>
  <si>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</si>
  <si>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</si>
  <si>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</si>
  <si>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</si>
  <si>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</si>
  <si>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</si>
  <si>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</si>
  <si>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</si>
  <si>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</si>
  <si>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</si>
  <si>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</si>
  <si>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</si>
  <si>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</si>
  <si>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</si>
  <si>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</si>
  <si>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</si>
  <si>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</si>
  <si>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</si>
  <si>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</si>
  <si>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</si>
  <si>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</si>
  <si>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</si>
  <si>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</si>
  <si>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</si>
  <si>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</si>
  <si>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</si>
  <si>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</si>
  <si>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</si>
  <si>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</si>
  <si>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</si>
  <si>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</si>
  <si>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</si>
  <si>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</si>
  <si>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</si>
  <si>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</si>
  <si>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</si>
  <si>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</si>
  <si>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</si>
  <si>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</si>
  <si>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</si>
  <si>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</si>
  <si>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</si>
  <si>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</si>
  <si>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</si>
  <si>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</si>
  <si>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</si>
  <si>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</si>
  <si>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</si>
  <si>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</si>
  <si>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</si>
  <si>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</si>
  <si>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</si>
  <si>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</si>
  <si>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</si>
  <si>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</si>
  <si>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</si>
  <si>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</si>
  <si>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</si>
  <si>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</si>
  <si>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</si>
  <si>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</si>
  <si>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</si>
  <si>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</si>
  <si>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</si>
  <si>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</si>
  <si>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</si>
  <si>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</si>
  <si>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</si>
  <si>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</si>
  <si>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</si>
  <si>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</si>
  <si>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</si>
  <si>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</si>
  <si>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</si>
  <si>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</si>
  <si>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</si>
  <si>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</si>
  <si>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</si>
  <si>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</si>
  <si>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</si>
  <si>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</si>
  <si>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</si>
  <si>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</si>
  <si>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</si>
  <si>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</si>
  <si>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</si>
  <si>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</si>
  <si>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</si>
  <si>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</si>
  <si>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</si>
  <si>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</si>
  <si>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</si>
  <si>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</si>
  <si>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</si>
  <si>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</si>
  <si>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</si>
  <si>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</si>
  <si>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</si>
  <si>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</si>
  <si>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</si>
  <si>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</si>
  <si>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</si>
  <si>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</si>
  <si>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</si>
  <si>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</si>
  <si>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</si>
  <si>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</si>
  <si>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</si>
  <si>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</si>
  <si>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</si>
  <si>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</si>
  <si>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</si>
  <si>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</si>
  <si>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</si>
  <si>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</si>
  <si>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</si>
  <si>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</si>
  <si>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</si>
  <si>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</si>
  <si>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</si>
  <si>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</si>
  <si>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</si>
  <si>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</si>
  <si>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</si>
  <si>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</si>
  <si>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</si>
  <si>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</si>
  <si>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</si>
  <si>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</si>
  <si>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</si>
  <si>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</si>
  <si>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</si>
  <si>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</si>
  <si>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</si>
  <si>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</si>
  <si>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</si>
  <si>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</si>
  <si>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</si>
  <si>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</si>
  <si>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</si>
  <si>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</si>
  <si>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</si>
  <si>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</si>
  <si>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</si>
  <si>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</si>
  <si>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</si>
  <si>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</si>
  <si>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</si>
  <si>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</si>
  <si>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</si>
  <si>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</si>
  <si>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</si>
  <si>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</si>
  <si>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</si>
  <si>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</si>
  <si>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</si>
  <si>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</si>
  <si>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</si>
  <si>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</si>
  <si>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</si>
  <si>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</si>
  <si>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</si>
  <si>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</si>
  <si>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</si>
  <si>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</si>
  <si>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</si>
  <si>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</si>
  <si>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</si>
  <si>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</si>
  <si>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</si>
  <si>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</si>
  <si>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</si>
  <si>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</si>
  <si>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</si>
  <si>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</si>
  <si>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</si>
  <si>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</si>
  <si>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</si>
  <si>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</si>
  <si>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</si>
  <si>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</si>
  <si>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</si>
  <si>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</si>
  <si>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</si>
  <si>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</si>
  <si>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</si>
  <si>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</si>
  <si>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</si>
  <si>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</si>
  <si>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</si>
  <si>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</si>
  <si>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</si>
  <si>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</si>
  <si>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</si>
  <si>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</si>
  <si>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</si>
  <si>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</si>
  <si>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</si>
  <si>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</si>
  <si>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</si>
  <si>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</si>
  <si>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</si>
  <si>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</si>
  <si>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</si>
  <si>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</si>
  <si>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</si>
  <si>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</si>
  <si>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</si>
  <si>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</si>
  <si>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</si>
  <si>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</si>
  <si>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</si>
  <si>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</si>
  <si>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</si>
  <si>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</si>
  <si>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</si>
  <si>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</si>
  <si>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</si>
  <si>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</si>
  <si>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</si>
  <si>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</si>
  <si>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</si>
  <si>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</si>
  <si>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</si>
  <si>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</si>
  <si>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</si>
  <si>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</si>
  <si>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</si>
  <si>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</si>
  <si>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</si>
  <si>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</si>
  <si>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</si>
  <si>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</si>
  <si>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</si>
  <si>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</si>
  <si>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</si>
  <si>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</si>
  <si>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</si>
  <si>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</si>
  <si>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</si>
  <si>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</si>
  <si>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</si>
  <si>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</si>
  <si>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</si>
  <si>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</si>
  <si>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</si>
  <si>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</si>
  <si>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</si>
  <si>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</si>
  <si>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</si>
  <si>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</si>
  <si>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</si>
  <si>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</si>
  <si>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</si>
  <si>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</si>
  <si>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</si>
  <si>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</si>
  <si>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</si>
  <si>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</si>
  <si>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</si>
  <si>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</si>
  <si>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</si>
  <si>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</si>
  <si>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</si>
  <si>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</si>
  <si>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</si>
  <si>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</si>
  <si>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</si>
  <si>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</si>
  <si>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</si>
  <si>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</si>
  <si>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</si>
  <si>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</si>
  <si>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</si>
  <si>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11.08.2026</t>
  </si>
  <si>
    <t>Revision-03</t>
  </si>
  <si>
    <t>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</si>
</sst>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66FF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6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102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6" borderId="13" xfId="0" applyFill="1" applyBorder="1" applyAlignment="1">
      <alignment horizontal="center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166" fontId="71" fillId="26" borderId="13" xfId="0" applyNumberFormat="1" applyFont="1" applyFill="1" applyBorder="1" applyAlignment="1">
      <alignment horizontal="center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166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Q20" sqref="Q20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08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408"/>
      <c r="BM1" s="408"/>
      <c r="BN1" s="408"/>
      <c r="BO1" s="408"/>
      <c r="BP1" s="408"/>
      <c r="BQ1" s="408"/>
      <c r="BR1" s="408"/>
      <c r="BS1" s="408"/>
      <c r="BT1" s="408"/>
      <c r="BU1" s="408"/>
      <c r="BV1" s="408"/>
      <c r="BW1" s="408"/>
      <c r="BX1" s="408"/>
      <c r="BY1" s="408"/>
      <c r="BZ1" s="408"/>
      <c r="CA1" s="408"/>
    </row>
    <row r="2" spans="1:164">
      <c r="A2" s="409" t="s">
        <v>181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08"/>
      <c r="BU2" s="408"/>
      <c r="BV2" s="408"/>
      <c r="BW2" s="408"/>
      <c r="BX2" s="408"/>
      <c r="BY2" s="408"/>
      <c r="BZ2" s="408"/>
      <c r="CA2" s="408"/>
    </row>
    <row r="3" spans="1:164">
      <c r="A3" s="410" t="s">
        <v>24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410"/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410"/>
      <c r="BA3" s="410"/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410"/>
      <c r="BQ3" s="410"/>
      <c r="BR3" s="410"/>
      <c r="BS3" s="410"/>
      <c r="BT3" s="410"/>
      <c r="BU3" s="410"/>
      <c r="BV3" s="410"/>
      <c r="BW3" s="410"/>
      <c r="BX3" s="410"/>
      <c r="BY3" s="410"/>
      <c r="BZ3" s="410"/>
      <c r="CA3" s="410"/>
    </row>
    <row r="4" spans="1:164">
      <c r="A4" s="408" t="s">
        <v>25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408"/>
      <c r="BZ4" s="408"/>
      <c r="CA4" s="408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2" t="s">
        <v>405</v>
      </c>
      <c r="AH7" s="40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03" t="s">
        <v>22</v>
      </c>
      <c r="D9" s="404"/>
      <c r="E9" s="411" t="s">
        <v>21</v>
      </c>
      <c r="F9" s="411"/>
      <c r="G9" s="403" t="s">
        <v>196</v>
      </c>
      <c r="H9" s="404"/>
      <c r="I9" s="412" t="s">
        <v>197</v>
      </c>
      <c r="J9" s="413"/>
      <c r="K9" s="420" t="s">
        <v>341</v>
      </c>
      <c r="L9" s="421"/>
      <c r="M9" s="403" t="s">
        <v>205</v>
      </c>
      <c r="N9" s="404"/>
      <c r="O9" s="403" t="s">
        <v>20</v>
      </c>
      <c r="P9" s="404"/>
      <c r="Q9" s="403" t="s">
        <v>212</v>
      </c>
      <c r="R9" s="404"/>
      <c r="S9" s="403" t="s">
        <v>304</v>
      </c>
      <c r="T9" s="404"/>
      <c r="U9" s="403" t="s">
        <v>295</v>
      </c>
      <c r="V9" s="404"/>
      <c r="W9" s="403" t="s">
        <v>253</v>
      </c>
      <c r="X9" s="404"/>
      <c r="Y9" s="403" t="s">
        <v>254</v>
      </c>
      <c r="Z9" s="404"/>
      <c r="AA9" s="403" t="s">
        <v>255</v>
      </c>
      <c r="AB9" s="404"/>
      <c r="AC9" s="403" t="s">
        <v>182</v>
      </c>
      <c r="AD9" s="404"/>
      <c r="AE9" s="405" t="s">
        <v>172</v>
      </c>
      <c r="AF9" s="405"/>
      <c r="AG9" s="405" t="s">
        <v>0</v>
      </c>
      <c r="AH9" s="405"/>
      <c r="AI9" s="405" t="s">
        <v>177</v>
      </c>
      <c r="AJ9" s="406"/>
      <c r="AK9" s="392" t="s">
        <v>193</v>
      </c>
      <c r="AL9" s="393"/>
      <c r="AM9" s="392" t="s">
        <v>1</v>
      </c>
      <c r="AN9" s="393"/>
      <c r="AO9" s="392" t="s">
        <v>23</v>
      </c>
      <c r="AP9" s="393"/>
      <c r="AQ9" s="392" t="s">
        <v>2</v>
      </c>
      <c r="AR9" s="393"/>
      <c r="AS9" s="392" t="s">
        <v>18</v>
      </c>
      <c r="AT9" s="393"/>
      <c r="AU9" s="405" t="s">
        <v>3</v>
      </c>
      <c r="AV9" s="405"/>
      <c r="AW9" s="392" t="s">
        <v>5</v>
      </c>
      <c r="AX9" s="393"/>
      <c r="AY9" s="405" t="s">
        <v>4</v>
      </c>
      <c r="AZ9" s="405"/>
      <c r="BA9" s="405" t="s">
        <v>6</v>
      </c>
      <c r="BB9" s="405"/>
      <c r="BC9" s="405" t="s">
        <v>7</v>
      </c>
      <c r="BD9" s="405"/>
      <c r="BE9" s="405" t="s">
        <v>336</v>
      </c>
      <c r="BF9" s="405"/>
      <c r="BG9" s="405" t="s">
        <v>10</v>
      </c>
      <c r="BH9" s="392"/>
      <c r="BI9" s="405" t="s">
        <v>176</v>
      </c>
      <c r="BJ9" s="406"/>
      <c r="BK9" s="405" t="s">
        <v>8</v>
      </c>
      <c r="BL9" s="406"/>
      <c r="BM9" s="405" t="s">
        <v>9</v>
      </c>
      <c r="BN9" s="392"/>
      <c r="BO9" s="405" t="s">
        <v>11</v>
      </c>
      <c r="BP9" s="405"/>
      <c r="BQ9" s="405" t="s">
        <v>12</v>
      </c>
      <c r="BR9" s="405"/>
      <c r="BS9" s="405" t="s">
        <v>200</v>
      </c>
      <c r="BT9" s="405"/>
      <c r="BU9" s="405" t="s">
        <v>302</v>
      </c>
      <c r="BV9" s="405"/>
      <c r="BW9" s="405" t="s">
        <v>13</v>
      </c>
      <c r="BX9" s="405"/>
      <c r="BY9" s="392" t="s">
        <v>225</v>
      </c>
      <c r="BZ9" s="393"/>
      <c r="CA9" s="405" t="s">
        <v>14</v>
      </c>
      <c r="CB9" s="405"/>
      <c r="CC9" s="392" t="s">
        <v>230</v>
      </c>
      <c r="CD9" s="393"/>
      <c r="CE9" s="392" t="s">
        <v>15</v>
      </c>
      <c r="CF9" s="393"/>
      <c r="CG9" s="392" t="s">
        <v>245</v>
      </c>
      <c r="CH9" s="393"/>
      <c r="CI9" s="392" t="s">
        <v>16</v>
      </c>
      <c r="CJ9" s="393"/>
      <c r="CK9" s="392" t="s">
        <v>216</v>
      </c>
      <c r="CL9" s="393"/>
      <c r="CM9" s="392" t="s">
        <v>214</v>
      </c>
      <c r="CN9" s="393"/>
      <c r="CO9" s="392" t="s">
        <v>303</v>
      </c>
      <c r="CP9" s="393"/>
      <c r="CQ9" s="392" t="s">
        <v>209</v>
      </c>
      <c r="CR9" s="393"/>
      <c r="CS9" s="392" t="s">
        <v>208</v>
      </c>
      <c r="CT9" s="393"/>
      <c r="CU9" s="392" t="s">
        <v>213</v>
      </c>
      <c r="CV9" s="393"/>
      <c r="CW9" s="392" t="s">
        <v>174</v>
      </c>
      <c r="CX9" s="407"/>
      <c r="CY9" s="392" t="s">
        <v>282</v>
      </c>
      <c r="CZ9" s="393"/>
      <c r="DA9" s="392" t="s">
        <v>175</v>
      </c>
      <c r="DB9" s="407"/>
      <c r="DC9" s="392" t="s">
        <v>17</v>
      </c>
      <c r="DD9" s="407"/>
      <c r="DE9" s="392" t="s">
        <v>203</v>
      </c>
      <c r="DF9" s="393"/>
      <c r="DG9" s="392" t="s">
        <v>19</v>
      </c>
      <c r="DH9" s="395"/>
      <c r="DI9" s="392" t="s">
        <v>228</v>
      </c>
      <c r="DJ9" s="395"/>
      <c r="DK9" s="392" t="s">
        <v>221</v>
      </c>
      <c r="DL9" s="395"/>
      <c r="DM9" s="394" t="s">
        <v>251</v>
      </c>
      <c r="DN9" s="395"/>
      <c r="DO9" s="394" t="s">
        <v>250</v>
      </c>
      <c r="DP9" s="395"/>
      <c r="DQ9" s="394" t="s">
        <v>275</v>
      </c>
      <c r="DR9" s="395"/>
      <c r="DS9" s="394" t="s">
        <v>272</v>
      </c>
      <c r="DT9" s="395"/>
      <c r="DU9" s="394" t="s">
        <v>273</v>
      </c>
      <c r="DV9" s="395"/>
      <c r="DW9" s="394" t="s">
        <v>274</v>
      </c>
      <c r="DX9" s="395"/>
      <c r="DY9" s="394" t="s">
        <v>264</v>
      </c>
      <c r="DZ9" s="395"/>
      <c r="EA9" s="394" t="s">
        <v>276</v>
      </c>
      <c r="EB9" s="395"/>
      <c r="EC9" s="394" t="s">
        <v>279</v>
      </c>
      <c r="ED9" s="395"/>
      <c r="EE9" s="394" t="s">
        <v>280</v>
      </c>
      <c r="EF9" s="395"/>
      <c r="EG9" s="394" t="s">
        <v>284</v>
      </c>
      <c r="EH9" s="395"/>
      <c r="EI9" s="394" t="s">
        <v>286</v>
      </c>
      <c r="EJ9" s="395"/>
      <c r="EK9" s="394" t="s">
        <v>294</v>
      </c>
      <c r="EL9" s="395"/>
      <c r="EM9" s="394" t="s">
        <v>299</v>
      </c>
      <c r="EN9" s="395"/>
      <c r="EO9" s="394" t="s">
        <v>311</v>
      </c>
      <c r="EP9" s="395"/>
      <c r="EQ9" s="394" t="s">
        <v>314</v>
      </c>
      <c r="ER9" s="395"/>
      <c r="ES9" s="398" t="s">
        <v>321</v>
      </c>
      <c r="ET9" s="395"/>
      <c r="EU9" s="398" t="s">
        <v>316</v>
      </c>
      <c r="EV9" s="395"/>
      <c r="EW9" s="398" t="s">
        <v>326</v>
      </c>
      <c r="EX9" s="395"/>
      <c r="EY9" s="398" t="s">
        <v>335</v>
      </c>
      <c r="EZ9" s="395"/>
      <c r="FA9" s="398" t="s">
        <v>336</v>
      </c>
      <c r="FB9" s="395"/>
      <c r="FC9" s="399" t="s">
        <v>360</v>
      </c>
      <c r="FD9" s="400"/>
      <c r="FE9" s="401" t="s">
        <v>361</v>
      </c>
      <c r="FF9" s="400"/>
      <c r="FG9" s="396" t="s">
        <v>171</v>
      </c>
      <c r="FH9" s="397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/>
      <c r="N11" s="75"/>
      <c r="O11" s="277">
        <v>0</v>
      </c>
      <c r="P11" s="75"/>
      <c r="Q11" s="94">
        <v>2.9</v>
      </c>
      <c r="R11" s="75">
        <v>0.36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7.58</v>
      </c>
      <c r="AH11" s="4">
        <f>'OA&amp;GRIDCO'!AD11+'Day Ahead IEX PXIL'!T11+RTM!T11</f>
        <v>2.2222222222222223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30</v>
      </c>
      <c r="AL11" s="4">
        <f>'OA&amp;GRIDCO'!BT11+'Day Ahead IEX PXIL'!AL11+RTM!AL11</f>
        <v>4.2720000000000002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195.88</v>
      </c>
      <c r="BD11" s="4">
        <f>'OA&amp;GRIDCO'!ER11+'Day Ahead IEX PXIL'!CB11+RTM!CB11</f>
        <v>48.97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28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14.4</v>
      </c>
      <c r="BX11" s="4">
        <f>'OA&amp;GRIDCO'!HB11</f>
        <v>0</v>
      </c>
      <c r="BY11" s="4">
        <f>'Day Ahead IEX PXIL'!GK11+RTM!FA11+'OA&amp;GRIDCO'!LC11</f>
        <v>3.09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3.7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6.91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1.24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1533.9968840206184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161.90422222222222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/>
      <c r="N12" s="75"/>
      <c r="O12" s="277">
        <v>0</v>
      </c>
      <c r="P12" s="75"/>
      <c r="Q12" s="94">
        <v>2.9</v>
      </c>
      <c r="R12" s="75">
        <v>0.36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7.58</v>
      </c>
      <c r="AH12" s="4">
        <f>'OA&amp;GRIDCO'!AD12+'Day Ahead IEX PXIL'!T12+RTM!T12</f>
        <v>2.2222222222222223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30</v>
      </c>
      <c r="AL12" s="4">
        <f>'OA&amp;GRIDCO'!BT12+'Day Ahead IEX PXIL'!AL12+RTM!AL12</f>
        <v>4.2720000000000002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12.78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195.88</v>
      </c>
      <c r="BD12" s="4">
        <f>'OA&amp;GRIDCO'!ER12+'Day Ahead IEX PXIL'!CB12+RTM!CB12</f>
        <v>48.97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28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14.4</v>
      </c>
      <c r="BX12" s="4">
        <f>'OA&amp;GRIDCO'!HB12</f>
        <v>0</v>
      </c>
      <c r="BY12" s="4">
        <f>'Day Ahead IEX PXIL'!GK12+RTM!FA12+'OA&amp;GRIDCO'!LC12</f>
        <v>3.09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14.8</v>
      </c>
      <c r="CZ12" s="4">
        <f>'OA&amp;GRIDCO'!IH12+'Day Ahead IEX PXIL'!EJ12+RTM!ED12</f>
        <v>3.7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6.91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1.24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1548.7968840206183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160.56422222222221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/>
      <c r="N13" s="75"/>
      <c r="O13" s="277">
        <v>0</v>
      </c>
      <c r="P13" s="75"/>
      <c r="Q13" s="94">
        <v>2.9</v>
      </c>
      <c r="R13" s="75">
        <v>0.36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7.58</v>
      </c>
      <c r="AH13" s="4">
        <f>'OA&amp;GRIDCO'!AD13+'Day Ahead IEX PXIL'!T13+RTM!T13</f>
        <v>2.2222222222222223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13.47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195.88</v>
      </c>
      <c r="BD13" s="4">
        <f>'OA&amp;GRIDCO'!ER13+'Day Ahead IEX PXIL'!CB13+RTM!CB13</f>
        <v>48.97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28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14.4</v>
      </c>
      <c r="BX13" s="4">
        <f>'OA&amp;GRIDCO'!HB13</f>
        <v>0</v>
      </c>
      <c r="BY13" s="4">
        <f>'Day Ahead IEX PXIL'!GK13+RTM!FA13+'OA&amp;GRIDCO'!LC13</f>
        <v>2.06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14.8</v>
      </c>
      <c r="CZ13" s="4">
        <f>'OA&amp;GRIDCO'!IH13+'Day Ahead IEX PXIL'!EJ13+RTM!ED13</f>
        <v>3.7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6.91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1.24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2.06</v>
      </c>
      <c r="ET13" s="74">
        <f>'OA&amp;GRIDCO'!NN13+RTM!HD13+'Day Ahead IEX PXIL'!IZ13</f>
        <v>0</v>
      </c>
      <c r="EU13" s="74">
        <f>RTM!JG13</f>
        <v>1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1549.8268840206181</v>
      </c>
      <c r="FH13" s="1">
        <f t="shared" si="1"/>
        <v>161.25422222222221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/>
      <c r="N14" s="75"/>
      <c r="O14" s="277">
        <v>0</v>
      </c>
      <c r="P14" s="75"/>
      <c r="Q14" s="94">
        <v>2.9</v>
      </c>
      <c r="R14" s="75">
        <v>0.36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7.58</v>
      </c>
      <c r="AH14" s="4">
        <f>'OA&amp;GRIDCO'!AD14+'Day Ahead IEX PXIL'!T14+RTM!T14</f>
        <v>2.2222222222222223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30</v>
      </c>
      <c r="AL14" s="4">
        <f>'OA&amp;GRIDCO'!BT14+'Day Ahead IEX PXIL'!AL14+RTM!AL14</f>
        <v>4.2720000000000002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13.47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195.88</v>
      </c>
      <c r="BD14" s="4">
        <f>'OA&amp;GRIDCO'!ER14+'Day Ahead IEX PXIL'!CB14+RTM!CB14</f>
        <v>48.97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28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14.4</v>
      </c>
      <c r="BX14" s="4">
        <f>'OA&amp;GRIDCO'!HB14</f>
        <v>0</v>
      </c>
      <c r="BY14" s="4">
        <f>'Day Ahead IEX PXIL'!GK14+RTM!FA14+'OA&amp;GRIDCO'!LC14</f>
        <v>2.06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14.8</v>
      </c>
      <c r="CZ14" s="4">
        <f>'OA&amp;GRIDCO'!IH14+'Day Ahead IEX PXIL'!EJ14+RTM!ED14</f>
        <v>3.7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6.91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1.24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2.06</v>
      </c>
      <c r="ET14" s="74">
        <f>'OA&amp;GRIDCO'!NN14+RTM!HD14+'Day Ahead IEX PXIL'!IZ14</f>
        <v>0</v>
      </c>
      <c r="EU14" s="74">
        <f>RTM!JG14</f>
        <v>1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1549.8268840206181</v>
      </c>
      <c r="FH14" s="1">
        <f t="shared" si="1"/>
        <v>161.25422222222221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/>
      <c r="N15" s="75"/>
      <c r="O15" s="277">
        <v>0</v>
      </c>
      <c r="P15" s="75"/>
      <c r="Q15" s="94">
        <v>2.9</v>
      </c>
      <c r="R15" s="75">
        <v>0.36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7.58</v>
      </c>
      <c r="AH15" s="4">
        <f>'OA&amp;GRIDCO'!AD15+'Day Ahead IEX PXIL'!T15+RTM!T15</f>
        <v>2.2222222222222223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76.39</v>
      </c>
      <c r="AL15" s="4">
        <f>'OA&amp;GRIDCO'!BT15+'Day Ahead IEX PXIL'!AL15+RTM!AL15</f>
        <v>4.2720000000000002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13.81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195.88</v>
      </c>
      <c r="BD15" s="4">
        <f>'OA&amp;GRIDCO'!ER15+'Day Ahead IEX PXIL'!CB15+RTM!CB15</f>
        <v>48.97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28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14.4</v>
      </c>
      <c r="BX15" s="4">
        <f>'OA&amp;GRIDCO'!HB15</f>
        <v>0</v>
      </c>
      <c r="BY15" s="4">
        <f>'Day Ahead IEX PXIL'!GK15+RTM!FA15+'OA&amp;GRIDCO'!LC15</f>
        <v>2.06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14.8</v>
      </c>
      <c r="CZ15" s="4">
        <f>'OA&amp;GRIDCO'!IH15+'Day Ahead IEX PXIL'!EJ15+RTM!ED15</f>
        <v>3.7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6.91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1.24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1594.1568840206185</v>
      </c>
      <c r="FH15" s="1">
        <f t="shared" si="1"/>
        <v>161.59422222222221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/>
      <c r="N16" s="75"/>
      <c r="O16" s="277">
        <v>0</v>
      </c>
      <c r="P16" s="75"/>
      <c r="Q16" s="94">
        <v>2.9</v>
      </c>
      <c r="R16" s="75">
        <v>0.36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7.58</v>
      </c>
      <c r="AH16" s="4">
        <f>'OA&amp;GRIDCO'!AD16+'Day Ahead IEX PXIL'!T16+RTM!T16</f>
        <v>2.2222222222222223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76.39</v>
      </c>
      <c r="AL16" s="4">
        <f>'OA&amp;GRIDCO'!BT16+'Day Ahead IEX PXIL'!AL16+RTM!AL16</f>
        <v>4.2720000000000002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13.81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195.88</v>
      </c>
      <c r="BD16" s="4">
        <f>'OA&amp;GRIDCO'!ER16+'Day Ahead IEX PXIL'!CB16+RTM!CB16</f>
        <v>48.97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28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14.4</v>
      </c>
      <c r="BX16" s="4">
        <f>'OA&amp;GRIDCO'!HB16</f>
        <v>0</v>
      </c>
      <c r="BY16" s="4">
        <f>'Day Ahead IEX PXIL'!GK16+RTM!FA16+'OA&amp;GRIDCO'!LC16</f>
        <v>2.06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14.8</v>
      </c>
      <c r="CZ16" s="4">
        <f>'OA&amp;GRIDCO'!IH16+'Day Ahead IEX PXIL'!EJ16+RTM!ED16</f>
        <v>3.7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6.91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1.24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1594.1568840206185</v>
      </c>
      <c r="FH16" s="1">
        <f t="shared" si="1"/>
        <v>161.59422222222221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/>
      <c r="N17" s="75"/>
      <c r="O17" s="277">
        <v>0</v>
      </c>
      <c r="P17" s="75"/>
      <c r="Q17" s="94">
        <v>2.9</v>
      </c>
      <c r="R17" s="75">
        <v>0.36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7.58</v>
      </c>
      <c r="AH17" s="4">
        <f>'OA&amp;GRIDCO'!AD17+'Day Ahead IEX PXIL'!T17+RTM!T17</f>
        <v>2.2222222222222223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195.88</v>
      </c>
      <c r="BD17" s="4">
        <f>'OA&amp;GRIDCO'!ER17+'Day Ahead IEX PXIL'!CB17+RTM!CB17</f>
        <v>48.97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28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14.4</v>
      </c>
      <c r="BX17" s="4">
        <f>'OA&amp;GRIDCO'!HB17</f>
        <v>0</v>
      </c>
      <c r="BY17" s="4">
        <f>'Day Ahead IEX PXIL'!GK17+RTM!FA17+'OA&amp;GRIDCO'!LC17</f>
        <v>2.06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14.8</v>
      </c>
      <c r="CZ17" s="4">
        <f>'OA&amp;GRIDCO'!IH17+'Day Ahead IEX PXIL'!EJ17+RTM!ED17</f>
        <v>3.7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6.91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1.24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1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1547.7668840206181</v>
      </c>
      <c r="FH17" s="1">
        <f t="shared" si="1"/>
        <v>161.90422222222222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/>
      <c r="N18" s="75"/>
      <c r="O18" s="277">
        <v>0</v>
      </c>
      <c r="P18" s="75"/>
      <c r="Q18" s="94">
        <v>2.9</v>
      </c>
      <c r="R18" s="75">
        <v>0.36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7.58</v>
      </c>
      <c r="AH18" s="4">
        <f>'OA&amp;GRIDCO'!AD18+'Day Ahead IEX PXIL'!T18+RTM!T18</f>
        <v>2.2222222222222223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30</v>
      </c>
      <c r="AL18" s="4">
        <f>'OA&amp;GRIDCO'!BT18+'Day Ahead IEX PXIL'!AL18+RTM!AL18</f>
        <v>4.2720000000000002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195.88</v>
      </c>
      <c r="BD18" s="4">
        <f>'OA&amp;GRIDCO'!ER18+'Day Ahead IEX PXIL'!CB18+RTM!CB18</f>
        <v>48.97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28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14.4</v>
      </c>
      <c r="BX18" s="4">
        <f>'OA&amp;GRIDCO'!HB18</f>
        <v>0</v>
      </c>
      <c r="BY18" s="4">
        <f>'Day Ahead IEX PXIL'!GK18+RTM!FA18+'OA&amp;GRIDCO'!LC18</f>
        <v>2.06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14.8</v>
      </c>
      <c r="CZ18" s="4">
        <f>'OA&amp;GRIDCO'!IH18+'Day Ahead IEX PXIL'!EJ18+RTM!ED18</f>
        <v>3.7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6.91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1.24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1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1547.7668840206181</v>
      </c>
      <c r="FH18" s="1">
        <f t="shared" si="1"/>
        <v>161.90422222222222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/>
      <c r="N19" s="75"/>
      <c r="O19" s="277">
        <v>0</v>
      </c>
      <c r="P19" s="75"/>
      <c r="Q19" s="94">
        <v>2.9</v>
      </c>
      <c r="R19" s="75">
        <v>0.36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7.58</v>
      </c>
      <c r="AH19" s="4">
        <f>'OA&amp;GRIDCO'!AD19+'Day Ahead IEX PXIL'!T19+RTM!T19</f>
        <v>2.2222222222222223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40.31</v>
      </c>
      <c r="AL19" s="4">
        <f>'OA&amp;GRIDCO'!BT19+'Day Ahead IEX PXIL'!AL19+RTM!AL19</f>
        <v>4.2720000000000002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195.88</v>
      </c>
      <c r="BD19" s="4">
        <f>'OA&amp;GRIDCO'!ER19+'Day Ahead IEX PXIL'!CB19+RTM!CB19</f>
        <v>48.97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28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14.4</v>
      </c>
      <c r="BX19" s="4">
        <f>'OA&amp;GRIDCO'!HB19</f>
        <v>0</v>
      </c>
      <c r="BY19" s="4">
        <f>'Day Ahead IEX PXIL'!GK19+RTM!FA19+'OA&amp;GRIDCO'!LC19</f>
        <v>1.03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14.8</v>
      </c>
      <c r="CZ19" s="4">
        <f>'OA&amp;GRIDCO'!IH19+'Day Ahead IEX PXIL'!EJ19+RTM!ED19</f>
        <v>3.7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6.91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1.24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1.1100000000000001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1527.1568840206182</v>
      </c>
      <c r="FH19" s="1">
        <f t="shared" si="1"/>
        <v>161.90422222222222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/>
      <c r="N20" s="75"/>
      <c r="O20" s="277">
        <v>0</v>
      </c>
      <c r="P20" s="75"/>
      <c r="Q20" s="94">
        <v>2.9</v>
      </c>
      <c r="R20" s="75">
        <v>0.36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7.58</v>
      </c>
      <c r="AH20" s="4">
        <f>'OA&amp;GRIDCO'!AD20+'Day Ahead IEX PXIL'!T20+RTM!T20</f>
        <v>2.2222222222222223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195.88</v>
      </c>
      <c r="BD20" s="4">
        <f>'OA&amp;GRIDCO'!ER20+'Day Ahead IEX PXIL'!CB20+RTM!CB20</f>
        <v>48.97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28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14.4</v>
      </c>
      <c r="BX20" s="4">
        <f>'OA&amp;GRIDCO'!HB20</f>
        <v>0</v>
      </c>
      <c r="BY20" s="4">
        <f>'Day Ahead IEX PXIL'!GK20+RTM!FA20+'OA&amp;GRIDCO'!LC20</f>
        <v>1.03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14.8</v>
      </c>
      <c r="CZ20" s="4">
        <f>'OA&amp;GRIDCO'!IH20+'Day Ahead IEX PXIL'!EJ20+RTM!ED20</f>
        <v>3.7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6.91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1.24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1.1100000000000001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1486.8468840206183</v>
      </c>
      <c r="FH20" s="1">
        <f t="shared" si="1"/>
        <v>161.90422222222222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/>
      <c r="N21" s="75"/>
      <c r="O21" s="277">
        <v>0</v>
      </c>
      <c r="P21" s="75"/>
      <c r="Q21" s="94">
        <v>2.9</v>
      </c>
      <c r="R21" s="75">
        <v>0.36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7.58</v>
      </c>
      <c r="AH21" s="4">
        <f>'OA&amp;GRIDCO'!AD21+'Day Ahead IEX PXIL'!T21+RTM!T21</f>
        <v>2.2222222222222223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195.88</v>
      </c>
      <c r="BD21" s="4">
        <f>'OA&amp;GRIDCO'!ER21+'Day Ahead IEX PXIL'!CB21+RTM!CB21</f>
        <v>48.97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28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14.4</v>
      </c>
      <c r="BX21" s="4">
        <f>'OA&amp;GRIDCO'!HB21</f>
        <v>0</v>
      </c>
      <c r="BY21" s="4">
        <f>'Day Ahead IEX PXIL'!GK21+RTM!FA21+'OA&amp;GRIDCO'!LC21</f>
        <v>1.03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14.8</v>
      </c>
      <c r="CZ21" s="4">
        <f>'OA&amp;GRIDCO'!IH21+'Day Ahead IEX PXIL'!EJ21+RTM!ED21</f>
        <v>3.7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6.91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1.24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1.1100000000000001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1456.8468840206183</v>
      </c>
      <c r="FH21" s="1">
        <f t="shared" si="1"/>
        <v>161.90422222222222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/>
      <c r="N22" s="75"/>
      <c r="O22" s="277">
        <v>0</v>
      </c>
      <c r="P22" s="75"/>
      <c r="Q22" s="94">
        <v>2.9</v>
      </c>
      <c r="R22" s="75">
        <v>0.36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7.58</v>
      </c>
      <c r="AH22" s="4">
        <f>'OA&amp;GRIDCO'!AD22+'Day Ahead IEX PXIL'!T22+RTM!T22</f>
        <v>2.2222222222222223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30</v>
      </c>
      <c r="AL22" s="4">
        <f>'OA&amp;GRIDCO'!BT22+'Day Ahead IEX PXIL'!AL22+RTM!AL22</f>
        <v>4.2720000000000002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195.88</v>
      </c>
      <c r="BD22" s="4">
        <f>'OA&amp;GRIDCO'!ER22+'Day Ahead IEX PXIL'!CB22+RTM!CB22</f>
        <v>48.97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28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14.4</v>
      </c>
      <c r="BX22" s="4">
        <f>'OA&amp;GRIDCO'!HB22</f>
        <v>0</v>
      </c>
      <c r="BY22" s="4">
        <f>'Day Ahead IEX PXIL'!GK22+RTM!FA22+'OA&amp;GRIDCO'!LC22</f>
        <v>1.03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14.8</v>
      </c>
      <c r="CZ22" s="4">
        <f>'OA&amp;GRIDCO'!IH22+'Day Ahead IEX PXIL'!EJ22+RTM!ED22</f>
        <v>3.7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6.91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1.24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1.1100000000000001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1426.8468840206183</v>
      </c>
      <c r="FH22" s="1">
        <f t="shared" si="1"/>
        <v>161.90422222222222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/>
      <c r="N23" s="75"/>
      <c r="O23" s="277">
        <v>0</v>
      </c>
      <c r="P23" s="75"/>
      <c r="Q23" s="94">
        <v>2.9</v>
      </c>
      <c r="R23" s="75">
        <v>0.36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7.58</v>
      </c>
      <c r="AH23" s="4">
        <f>'OA&amp;GRIDCO'!AD23+'Day Ahead IEX PXIL'!T23+RTM!T23</f>
        <v>2.2222222222222223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50.620000000000005</v>
      </c>
      <c r="AL23" s="4">
        <f>'OA&amp;GRIDCO'!BT23+'Day Ahead IEX PXIL'!AL23+RTM!AL23</f>
        <v>4.2720000000000002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195.88</v>
      </c>
      <c r="BD23" s="4">
        <f>'OA&amp;GRIDCO'!ER23+'Day Ahead IEX PXIL'!CB23+RTM!CB23</f>
        <v>48.97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28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14.4</v>
      </c>
      <c r="BX23" s="4">
        <f>'OA&amp;GRIDCO'!HB23</f>
        <v>0</v>
      </c>
      <c r="BY23" s="4">
        <f>'Day Ahead IEX PXIL'!GK23+RTM!FA23+'OA&amp;GRIDCO'!LC23</f>
        <v>1.03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14.8</v>
      </c>
      <c r="CZ23" s="4">
        <f>'OA&amp;GRIDCO'!IH23+'Day Ahead IEX PXIL'!EJ23+RTM!ED23</f>
        <v>3.7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6.91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1.24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1.1100000000000001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1417.4668840206182</v>
      </c>
      <c r="FH23" s="1">
        <f t="shared" si="1"/>
        <v>161.90422222222222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/>
      <c r="N24" s="75"/>
      <c r="O24" s="277">
        <v>0</v>
      </c>
      <c r="P24" s="75"/>
      <c r="Q24" s="94">
        <v>2.9</v>
      </c>
      <c r="R24" s="75">
        <v>0.36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7.58</v>
      </c>
      <c r="AH24" s="4">
        <f>'OA&amp;GRIDCO'!AD24+'Day Ahead IEX PXIL'!T24+RTM!T24</f>
        <v>2.2222222222222223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30</v>
      </c>
      <c r="AL24" s="4">
        <f>'OA&amp;GRIDCO'!BT24+'Day Ahead IEX PXIL'!AL24+RTM!AL24</f>
        <v>4.2720000000000002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195.88</v>
      </c>
      <c r="BD24" s="4">
        <f>'OA&amp;GRIDCO'!ER24+'Day Ahead IEX PXIL'!CB24+RTM!CB24</f>
        <v>48.97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28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14.4</v>
      </c>
      <c r="BX24" s="4">
        <f>'OA&amp;GRIDCO'!HB24</f>
        <v>0</v>
      </c>
      <c r="BY24" s="4">
        <f>'Day Ahead IEX PXIL'!GK24+RTM!FA24+'OA&amp;GRIDCO'!LC24</f>
        <v>1.03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14.8</v>
      </c>
      <c r="CZ24" s="4">
        <f>'OA&amp;GRIDCO'!IH24+'Day Ahead IEX PXIL'!EJ24+RTM!ED24</f>
        <v>3.7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6.91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1.24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1.1100000000000001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1381.8468840206183</v>
      </c>
      <c r="FH24" s="1">
        <f t="shared" si="1"/>
        <v>161.90422222222222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/>
      <c r="N25" s="75"/>
      <c r="O25" s="277">
        <v>0</v>
      </c>
      <c r="P25" s="75"/>
      <c r="Q25" s="94">
        <v>2.9</v>
      </c>
      <c r="R25" s="75">
        <v>0.36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7.58</v>
      </c>
      <c r="AH25" s="4">
        <f>'OA&amp;GRIDCO'!AD25+'Day Ahead IEX PXIL'!T25+RTM!T25</f>
        <v>2.2222222222222223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40.31</v>
      </c>
      <c r="AL25" s="4">
        <f>'OA&amp;GRIDCO'!BT25+'Day Ahead IEX PXIL'!AL25+RTM!AL25</f>
        <v>4.2720000000000002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195.88</v>
      </c>
      <c r="BD25" s="4">
        <f>'OA&amp;GRIDCO'!ER25+'Day Ahead IEX PXIL'!CB25+RTM!CB25</f>
        <v>48.97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28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14.4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14.8</v>
      </c>
      <c r="CZ25" s="4">
        <f>'OA&amp;GRIDCO'!IH25+'Day Ahead IEX PXIL'!EJ25+RTM!ED25</f>
        <v>3.7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6.91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1.24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1.1100000000000001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1391.1268840206185</v>
      </c>
      <c r="FH25" s="1">
        <f t="shared" si="1"/>
        <v>161.90422222222222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/>
      <c r="N26" s="75"/>
      <c r="O26" s="277">
        <v>0</v>
      </c>
      <c r="P26" s="75"/>
      <c r="Q26" s="94">
        <v>2.9</v>
      </c>
      <c r="R26" s="75">
        <v>0.36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7.58</v>
      </c>
      <c r="AH26" s="4">
        <f>'OA&amp;GRIDCO'!AD26+'Day Ahead IEX PXIL'!T26+RTM!T26</f>
        <v>2.2222222222222223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40.31</v>
      </c>
      <c r="AL26" s="4">
        <f>'OA&amp;GRIDCO'!BT26+'Day Ahead IEX PXIL'!AL26+RTM!AL26</f>
        <v>4.2720000000000002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195.88</v>
      </c>
      <c r="BD26" s="4">
        <f>'OA&amp;GRIDCO'!ER26+'Day Ahead IEX PXIL'!CB26+RTM!CB26</f>
        <v>48.97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28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14.4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14.8</v>
      </c>
      <c r="CZ26" s="4">
        <f>'OA&amp;GRIDCO'!IH26+'Day Ahead IEX PXIL'!EJ26+RTM!ED26</f>
        <v>3.7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6.91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1.24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1.1100000000000001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1391.1268840206185</v>
      </c>
      <c r="FH26" s="1">
        <f t="shared" si="1"/>
        <v>161.90422222222222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/>
      <c r="N27" s="75"/>
      <c r="O27" s="277">
        <v>0</v>
      </c>
      <c r="P27" s="75"/>
      <c r="Q27" s="94">
        <v>2.9</v>
      </c>
      <c r="R27" s="75">
        <v>0.36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7.58</v>
      </c>
      <c r="AH27" s="4">
        <f>'OA&amp;GRIDCO'!AD27+'Day Ahead IEX PXIL'!T27+RTM!T27</f>
        <v>2.2222222222222223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195.88</v>
      </c>
      <c r="BD27" s="4">
        <f>'OA&amp;GRIDCO'!ER27+'Day Ahead IEX PXIL'!CB27+RTM!CB27</f>
        <v>48.97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28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14.4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14.8</v>
      </c>
      <c r="CZ27" s="4">
        <f>'OA&amp;GRIDCO'!IH27+'Day Ahead IEX PXIL'!EJ27+RTM!ED27</f>
        <v>3.7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6.91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1.24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0.11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1379.8168840206181</v>
      </c>
      <c r="FH27" s="1">
        <f t="shared" si="1"/>
        <v>161.90422222222222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/>
      <c r="N28" s="75"/>
      <c r="O28" s="277">
        <v>0</v>
      </c>
      <c r="P28" s="75"/>
      <c r="Q28" s="94">
        <v>2.9</v>
      </c>
      <c r="R28" s="75">
        <v>0.36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7.58</v>
      </c>
      <c r="AH28" s="4">
        <f>'OA&amp;GRIDCO'!AD28+'Day Ahead IEX PXIL'!T28+RTM!T28</f>
        <v>2.2222222222222223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50.620000000000005</v>
      </c>
      <c r="AL28" s="4">
        <f>'OA&amp;GRIDCO'!BT28+'Day Ahead IEX PXIL'!AL28+RTM!AL28</f>
        <v>4.2720000000000002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195.88</v>
      </c>
      <c r="BD28" s="4">
        <f>'OA&amp;GRIDCO'!ER28+'Day Ahead IEX PXIL'!CB28+RTM!CB28</f>
        <v>48.97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28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14.4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14.8</v>
      </c>
      <c r="CZ28" s="4">
        <f>'OA&amp;GRIDCO'!IH28+'Day Ahead IEX PXIL'!EJ28+RTM!ED28</f>
        <v>3.7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6.91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1.24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0.11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1400.4368840206184</v>
      </c>
      <c r="FH28" s="1">
        <f t="shared" si="1"/>
        <v>161.90422222222222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/>
      <c r="N29" s="75"/>
      <c r="O29" s="277">
        <v>0</v>
      </c>
      <c r="P29" s="75"/>
      <c r="Q29" s="94">
        <v>2.9</v>
      </c>
      <c r="R29" s="75">
        <v>0.36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7.58</v>
      </c>
      <c r="AH29" s="4">
        <f>'OA&amp;GRIDCO'!AD29+'Day Ahead IEX PXIL'!T29+RTM!T29</f>
        <v>2.2222222222222223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55.769999999999996</v>
      </c>
      <c r="AL29" s="4">
        <f>'OA&amp;GRIDCO'!BT29+'Day Ahead IEX PXIL'!AL29+RTM!AL29</f>
        <v>4.2720000000000002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195.88</v>
      </c>
      <c r="BD29" s="4">
        <f>'OA&amp;GRIDCO'!ER29+'Day Ahead IEX PXIL'!CB29+RTM!CB29</f>
        <v>48.97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28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14.4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14.8</v>
      </c>
      <c r="CZ29" s="4">
        <f>'OA&amp;GRIDCO'!IH29+'Day Ahead IEX PXIL'!EJ29+RTM!ED29</f>
        <v>3.7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6.91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1.24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1.1100000000000001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1406.5868840206181</v>
      </c>
      <c r="FH29" s="1">
        <f t="shared" si="1"/>
        <v>161.90422222222222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/>
      <c r="N30" s="75"/>
      <c r="O30" s="277">
        <v>0</v>
      </c>
      <c r="P30" s="75"/>
      <c r="Q30" s="94">
        <v>2.9</v>
      </c>
      <c r="R30" s="75">
        <v>0.36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7.58</v>
      </c>
      <c r="AH30" s="4">
        <f>'OA&amp;GRIDCO'!AD30+'Day Ahead IEX PXIL'!T30+RTM!T30</f>
        <v>2.2222222222222223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195.88</v>
      </c>
      <c r="BD30" s="4">
        <f>'OA&amp;GRIDCO'!ER30+'Day Ahead IEX PXIL'!CB30+RTM!CB30</f>
        <v>48.97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28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14.4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14.8</v>
      </c>
      <c r="CZ30" s="4">
        <f>'OA&amp;GRIDCO'!IH30+'Day Ahead IEX PXIL'!EJ30+RTM!ED30</f>
        <v>3.7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6.91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1.24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1.1100000000000001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1380.8168840206181</v>
      </c>
      <c r="FH30" s="1">
        <f t="shared" si="1"/>
        <v>161.90422222222222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/>
      <c r="N31" s="75"/>
      <c r="O31" s="277">
        <v>0</v>
      </c>
      <c r="P31" s="75"/>
      <c r="Q31" s="94">
        <v>2.9</v>
      </c>
      <c r="R31" s="75">
        <v>0.36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7.58</v>
      </c>
      <c r="AH31" s="4">
        <f>'OA&amp;GRIDCO'!AD31+'Day Ahead IEX PXIL'!T31+RTM!T31</f>
        <v>2.2222222222222223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30</v>
      </c>
      <c r="AL31" s="4">
        <f>'OA&amp;GRIDCO'!BT31+'Day Ahead IEX PXIL'!AL31+RTM!AL31</f>
        <v>4.2720000000000002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195.88</v>
      </c>
      <c r="BD31" s="4">
        <f>'OA&amp;GRIDCO'!ER31+'Day Ahead IEX PXIL'!CB31+RTM!CB31</f>
        <v>48.97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28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1.03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14.4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14.8</v>
      </c>
      <c r="CZ31" s="4">
        <f>'OA&amp;GRIDCO'!IH31+'Day Ahead IEX PXIL'!EJ31+RTM!ED31</f>
        <v>3.7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6.91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1.24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1.1100000000000001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1370.7068840206184</v>
      </c>
      <c r="FH31" s="1">
        <f t="shared" si="1"/>
        <v>152.90422222222222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/>
      <c r="N32" s="75"/>
      <c r="O32" s="277">
        <v>0</v>
      </c>
      <c r="P32" s="75"/>
      <c r="Q32" s="94">
        <v>2.9</v>
      </c>
      <c r="R32" s="75">
        <v>0.36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7.58</v>
      </c>
      <c r="AH32" s="4">
        <f>'OA&amp;GRIDCO'!AD32+'Day Ahead IEX PXIL'!T32+RTM!T32</f>
        <v>2.2222222222222223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30</v>
      </c>
      <c r="AL32" s="4">
        <f>'OA&amp;GRIDCO'!BT32+'Day Ahead IEX PXIL'!AL32+RTM!AL32</f>
        <v>4.2720000000000002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195.88</v>
      </c>
      <c r="BD32" s="4">
        <f>'OA&amp;GRIDCO'!ER32+'Day Ahead IEX PXIL'!CB32+RTM!CB32</f>
        <v>48.97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28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1.03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14.4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14.8</v>
      </c>
      <c r="CZ32" s="4">
        <f>'OA&amp;GRIDCO'!IH32+'Day Ahead IEX PXIL'!EJ32+RTM!ED32</f>
        <v>3.7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6.91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1.24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1.1100000000000001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1370.7030340206184</v>
      </c>
      <c r="FH32" s="1">
        <f t="shared" si="1"/>
        <v>152.90422222222222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/>
      <c r="N33" s="75"/>
      <c r="O33" s="277">
        <v>0</v>
      </c>
      <c r="P33" s="75"/>
      <c r="Q33" s="94">
        <v>2.9</v>
      </c>
      <c r="R33" s="75">
        <v>0.36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0.05</v>
      </c>
      <c r="Z33" s="75"/>
      <c r="AA33" s="75">
        <v>0.08</v>
      </c>
      <c r="AB33" s="75"/>
      <c r="AC33" s="279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7.99</v>
      </c>
      <c r="AH33" s="4">
        <f>'OA&amp;GRIDCO'!AD33+'Day Ahead IEX PXIL'!T33+RTM!T33</f>
        <v>2.2222222222222223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40.31</v>
      </c>
      <c r="AL33" s="4">
        <f>'OA&amp;GRIDCO'!BT33+'Day Ahead IEX PXIL'!AL33+RTM!AL33</f>
        <v>4.2720000000000002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195.88</v>
      </c>
      <c r="BD33" s="4">
        <f>'OA&amp;GRIDCO'!ER33+'Day Ahead IEX PXIL'!CB33+RTM!CB33</f>
        <v>48.97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28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1.03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14.4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14.8</v>
      </c>
      <c r="CZ33" s="4">
        <f>'OA&amp;GRIDCO'!IH33+'Day Ahead IEX PXIL'!EJ33+RTM!ED33</f>
        <v>3.7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6.91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1.24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1.1100000000000001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1381.5568840206183</v>
      </c>
      <c r="FH33" s="1">
        <f t="shared" si="1"/>
        <v>152.90422222222222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/>
      <c r="N34" s="75"/>
      <c r="O34" s="277">
        <v>0</v>
      </c>
      <c r="P34" s="75"/>
      <c r="Q34" s="94">
        <v>2.9</v>
      </c>
      <c r="R34" s="75">
        <v>0.36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0.14000000000000001</v>
      </c>
      <c r="Z34" s="75"/>
      <c r="AA34" s="75">
        <v>0.22</v>
      </c>
      <c r="AB34" s="75"/>
      <c r="AC34" s="279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7.99</v>
      </c>
      <c r="AH34" s="4">
        <f>'OA&amp;GRIDCO'!AD34+'Day Ahead IEX PXIL'!T34+RTM!T34</f>
        <v>2.2222222222222223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60.93</v>
      </c>
      <c r="AL34" s="4">
        <f>'OA&amp;GRIDCO'!BT34+'Day Ahead IEX PXIL'!AL34+RTM!AL34</f>
        <v>4.2720000000000002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195.88</v>
      </c>
      <c r="BD34" s="4">
        <f>'OA&amp;GRIDCO'!ER34+'Day Ahead IEX PXIL'!CB34+RTM!CB34</f>
        <v>48.97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28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1.03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14.4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14.8</v>
      </c>
      <c r="CZ34" s="4">
        <f>'OA&amp;GRIDCO'!IH34+'Day Ahead IEX PXIL'!EJ34+RTM!ED34</f>
        <v>3.7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6.91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1.24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1.1100000000000001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0.16</v>
      </c>
      <c r="FF34" s="74">
        <f>GDAM!AF34+'OA&amp;GRIDCO'!OP34</f>
        <v>0</v>
      </c>
      <c r="FG34" s="1">
        <f t="shared" si="0"/>
        <v>1403.0668840206183</v>
      </c>
      <c r="FH34" s="1">
        <f t="shared" si="1"/>
        <v>152.90422222222222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/>
      <c r="N35" s="75"/>
      <c r="O35" s="277">
        <v>0</v>
      </c>
      <c r="P35" s="75"/>
      <c r="Q35" s="94">
        <v>2.9</v>
      </c>
      <c r="R35" s="75">
        <v>0.36</v>
      </c>
      <c r="S35" s="74">
        <v>25</v>
      </c>
      <c r="T35" s="75"/>
      <c r="U35" s="74">
        <v>37</v>
      </c>
      <c r="V35" s="75"/>
      <c r="W35" s="275">
        <v>0.35</v>
      </c>
      <c r="X35" s="75"/>
      <c r="Y35" s="75">
        <v>0.23</v>
      </c>
      <c r="Z35" s="75"/>
      <c r="AA35" s="75">
        <v>0.35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7.99</v>
      </c>
      <c r="AH35" s="4">
        <f>'OA&amp;GRIDCO'!AD35+'Day Ahead IEX PXIL'!T35+RTM!T35</f>
        <v>2.2222222222222223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20.62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195.88</v>
      </c>
      <c r="BD35" s="4">
        <f>'OA&amp;GRIDCO'!ER35+'Day Ahead IEX PXIL'!CB35+RTM!CB35</f>
        <v>48.97</v>
      </c>
      <c r="BE35" s="75">
        <f>'OA&amp;GRIDCO'!NW35+GDAM!U35</f>
        <v>0.56999999999999995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28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1.03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11.4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14.8</v>
      </c>
      <c r="CZ35" s="4">
        <f>'OA&amp;GRIDCO'!IH35+'Day Ahead IEX PXIL'!EJ35+RTM!ED35</f>
        <v>3.7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6.91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1.24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1.2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1.1100000000000001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0.64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0.42000000000000004</v>
      </c>
      <c r="FF35" s="74">
        <f>GDAM!AF35+'OA&amp;GRIDCO'!OP35</f>
        <v>0</v>
      </c>
      <c r="FG35" s="1">
        <f t="shared" si="0"/>
        <v>1343.2568840206188</v>
      </c>
      <c r="FH35" s="1">
        <f t="shared" si="1"/>
        <v>128.39222222222222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/>
      <c r="N36" s="75"/>
      <c r="O36" s="277">
        <v>0</v>
      </c>
      <c r="P36" s="75"/>
      <c r="Q36" s="94">
        <v>2.9</v>
      </c>
      <c r="R36" s="75">
        <v>0.36</v>
      </c>
      <c r="S36" s="74">
        <v>25</v>
      </c>
      <c r="T36" s="75"/>
      <c r="U36" s="74">
        <v>37</v>
      </c>
      <c r="V36" s="75"/>
      <c r="W36" s="275">
        <v>1.1200000000000001</v>
      </c>
      <c r="X36" s="75"/>
      <c r="Y36" s="75">
        <v>0.35</v>
      </c>
      <c r="Z36" s="75"/>
      <c r="AA36" s="75">
        <v>0.53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7.99</v>
      </c>
      <c r="AH36" s="74">
        <f>'OA&amp;GRIDCO'!AD36+'Day Ahead IEX PXIL'!T36+RTM!T36</f>
        <v>2.2222222222222223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195.88</v>
      </c>
      <c r="BD36" s="74">
        <f>'OA&amp;GRIDCO'!ER36+'Day Ahead IEX PXIL'!CB36+RTM!CB36</f>
        <v>48.97</v>
      </c>
      <c r="BE36" s="75">
        <f>'OA&amp;GRIDCO'!NW36+GDAM!U36</f>
        <v>1.75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28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1.03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11.4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14.8</v>
      </c>
      <c r="CZ36" s="74">
        <f>'OA&amp;GRIDCO'!IH36+'Day Ahead IEX PXIL'!EJ36+RTM!ED36</f>
        <v>3.7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6.91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1.24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1.1100000000000001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0.66</v>
      </c>
      <c r="FF36" s="74">
        <f>GDAM!AF36+'OA&amp;GRIDCO'!OP36</f>
        <v>0</v>
      </c>
      <c r="FG36" s="1">
        <f t="shared" si="0"/>
        <v>1326.6868840206189</v>
      </c>
      <c r="FH36" s="1">
        <f t="shared" si="1"/>
        <v>128.39222222222222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/>
      <c r="N37" s="75"/>
      <c r="O37" s="277">
        <v>0.08</v>
      </c>
      <c r="P37" s="75"/>
      <c r="Q37" s="94">
        <v>2.9</v>
      </c>
      <c r="R37" s="75">
        <v>0.36</v>
      </c>
      <c r="S37" s="74">
        <v>25</v>
      </c>
      <c r="T37" s="75"/>
      <c r="U37" s="74">
        <v>37</v>
      </c>
      <c r="V37" s="75"/>
      <c r="W37" s="275">
        <v>1.62</v>
      </c>
      <c r="X37" s="75"/>
      <c r="Y37" s="75">
        <v>0.54</v>
      </c>
      <c r="Z37" s="75"/>
      <c r="AA37" s="75">
        <v>0.81</v>
      </c>
      <c r="AB37" s="75"/>
      <c r="AC37" s="279">
        <v>1.4999999999999999E-2</v>
      </c>
      <c r="AD37" s="75"/>
      <c r="AE37" s="4">
        <f>'OA&amp;GRIDCO'!W37+'Day Ahead IEX PXIL'!M37+RTM!M37</f>
        <v>30.93</v>
      </c>
      <c r="AF37" s="4">
        <f>'OA&amp;GRIDCO'!X37+'Day Ahead IEX PXIL'!N37+RTM!N37</f>
        <v>20.62</v>
      </c>
      <c r="AG37" s="74">
        <f>'OA&amp;GRIDCO'!AC37+'Day Ahead IEX PXIL'!S37+RTM!S37</f>
        <v>7.99</v>
      </c>
      <c r="AH37" s="74">
        <f>'OA&amp;GRIDCO'!AD37+'Day Ahead IEX PXIL'!T37+RTM!T37</f>
        <v>2.2222222222222223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195.88</v>
      </c>
      <c r="BD37" s="74">
        <f>'OA&amp;GRIDCO'!ER37+'Day Ahead IEX PXIL'!CB37+RTM!CB37</f>
        <v>48.97</v>
      </c>
      <c r="BE37" s="75">
        <f>'OA&amp;GRIDCO'!NW37+GDAM!U37</f>
        <v>2.88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28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1.03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11.4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14.8</v>
      </c>
      <c r="CZ37" s="74">
        <f>'OA&amp;GRIDCO'!IH37+'Day Ahead IEX PXIL'!EJ37+RTM!ED37</f>
        <v>3.7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8.76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1.44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3.5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0.88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2.4699999999999998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0.95</v>
      </c>
      <c r="FF37" s="74">
        <f>GDAM!AF37+'OA&amp;GRIDCO'!OP37</f>
        <v>0</v>
      </c>
      <c r="FG37" s="1">
        <f t="shared" si="0"/>
        <v>1345.9318840206186</v>
      </c>
      <c r="FH37" s="1">
        <f t="shared" si="1"/>
        <v>128.39222222222222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/>
      <c r="N38" s="75"/>
      <c r="O38" s="277">
        <v>0.12</v>
      </c>
      <c r="P38" s="75"/>
      <c r="Q38" s="94">
        <v>2.9</v>
      </c>
      <c r="R38" s="75">
        <v>0.36</v>
      </c>
      <c r="S38" s="74">
        <v>25</v>
      </c>
      <c r="T38" s="75"/>
      <c r="U38" s="74">
        <v>37</v>
      </c>
      <c r="V38" s="75"/>
      <c r="W38" s="275">
        <v>1.37</v>
      </c>
      <c r="X38" s="75"/>
      <c r="Y38" s="75">
        <v>0.68</v>
      </c>
      <c r="Z38" s="75"/>
      <c r="AA38" s="75">
        <v>1.03</v>
      </c>
      <c r="AB38" s="75"/>
      <c r="AC38" s="279">
        <v>2.5934999999999993E-2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7.99</v>
      </c>
      <c r="AH38" s="74">
        <f>'OA&amp;GRIDCO'!AD38+'Day Ahead IEX PXIL'!T38+RTM!T38</f>
        <v>2.2222222222222223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195.88</v>
      </c>
      <c r="BD38" s="74">
        <f>'OA&amp;GRIDCO'!ER38+'Day Ahead IEX PXIL'!CB38+RTM!CB38</f>
        <v>48.97</v>
      </c>
      <c r="BE38" s="75">
        <f>'OA&amp;GRIDCO'!NW38+GDAM!U38</f>
        <v>4.3599999999999994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28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1.03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11.4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14.8</v>
      </c>
      <c r="CZ38" s="74">
        <f>'OA&amp;GRIDCO'!IH38+'Day Ahead IEX PXIL'!EJ38+RTM!ED38</f>
        <v>3.7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8.76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1.44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5.76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0.88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3.52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1.27</v>
      </c>
      <c r="FF38" s="74">
        <f>GDAM!AF38+'OA&amp;GRIDCO'!OP38</f>
        <v>0</v>
      </c>
      <c r="FG38" s="1">
        <f t="shared" si="0"/>
        <v>1340.8928190206188</v>
      </c>
      <c r="FH38" s="1">
        <f t="shared" si="1"/>
        <v>128.39222222222222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/>
      <c r="N39" s="75"/>
      <c r="O39" s="277">
        <v>0.13</v>
      </c>
      <c r="P39" s="75"/>
      <c r="Q39" s="94">
        <v>2.9</v>
      </c>
      <c r="R39" s="75">
        <v>0.36</v>
      </c>
      <c r="S39" s="74">
        <v>25</v>
      </c>
      <c r="T39" s="75"/>
      <c r="U39" s="74">
        <v>37</v>
      </c>
      <c r="V39" s="75"/>
      <c r="W39" s="275">
        <v>2.16</v>
      </c>
      <c r="X39" s="75"/>
      <c r="Y39" s="75">
        <v>0.96</v>
      </c>
      <c r="Z39" s="75"/>
      <c r="AA39" s="75">
        <v>1.46</v>
      </c>
      <c r="AB39" s="75"/>
      <c r="AC39" s="280">
        <v>3.2418749999999996E-2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7.58</v>
      </c>
      <c r="AH39" s="74">
        <f>'OA&amp;GRIDCO'!AD39+'Day Ahead IEX PXIL'!T39+RTM!T39</f>
        <v>2.2222222222222223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195.88</v>
      </c>
      <c r="BD39" s="74">
        <f>'OA&amp;GRIDCO'!ER39+'Day Ahead IEX PXIL'!CB39+RTM!CB39</f>
        <v>48.97</v>
      </c>
      <c r="BE39" s="75">
        <f>'OA&amp;GRIDCO'!NW39+GDAM!U39</f>
        <v>6.0500000000000007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28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1.03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8.4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14.8</v>
      </c>
      <c r="CZ39" s="74">
        <f>'OA&amp;GRIDCO'!IH39+'Day Ahead IEX PXIL'!EJ39+RTM!ED39</f>
        <v>3.7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8.76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1.44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7.3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6.0699999999999994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1.77</v>
      </c>
      <c r="FF39" s="74">
        <f>GDAM!AF39+'OA&amp;GRIDCO'!OP39</f>
        <v>0</v>
      </c>
      <c r="FG39" s="1">
        <f t="shared" si="0"/>
        <v>1345.3993027706185</v>
      </c>
      <c r="FH39" s="1">
        <f t="shared" si="1"/>
        <v>128.39222222222222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/>
      <c r="N40" s="75"/>
      <c r="O40" s="277">
        <v>0.18</v>
      </c>
      <c r="P40" s="75"/>
      <c r="Q40" s="94">
        <v>2.9</v>
      </c>
      <c r="R40" s="75">
        <v>0.36</v>
      </c>
      <c r="S40" s="74">
        <v>25</v>
      </c>
      <c r="T40" s="75"/>
      <c r="U40" s="74">
        <v>37</v>
      </c>
      <c r="V40" s="75"/>
      <c r="W40" s="275">
        <v>2.2400000000000002</v>
      </c>
      <c r="X40" s="75"/>
      <c r="Y40" s="75">
        <v>1.0900000000000001</v>
      </c>
      <c r="Z40" s="75"/>
      <c r="AA40" s="75">
        <v>1.65</v>
      </c>
      <c r="AB40" s="75"/>
      <c r="AC40" s="280">
        <v>6.4837499999999992E-2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7.58</v>
      </c>
      <c r="AH40" s="74">
        <f>'OA&amp;GRIDCO'!AD40+'Day Ahead IEX PXIL'!T40+RTM!T40</f>
        <v>2.2222222222222223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195.88</v>
      </c>
      <c r="BD40" s="74">
        <f>'OA&amp;GRIDCO'!ER40+'Day Ahead IEX PXIL'!CB40+RTM!CB40</f>
        <v>48.97</v>
      </c>
      <c r="BE40" s="75">
        <f>'OA&amp;GRIDCO'!NW40+GDAM!U40</f>
        <v>5.0699999999999994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28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1.03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8.4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14.8</v>
      </c>
      <c r="CZ40" s="74">
        <f>'OA&amp;GRIDCO'!IH40+'Day Ahead IEX PXIL'!EJ40+RTM!ED40</f>
        <v>3.7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8.76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1.44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9.34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7.51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2.3200000000000003</v>
      </c>
      <c r="FF40" s="74">
        <f>GDAM!AF40+'OA&amp;GRIDCO'!OP40</f>
        <v>0</v>
      </c>
      <c r="FG40" s="1">
        <f t="shared" si="0"/>
        <v>1348.9317215206183</v>
      </c>
      <c r="FH40" s="1">
        <f t="shared" si="1"/>
        <v>128.39222222222222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/>
      <c r="N41" s="75"/>
      <c r="O41" s="277">
        <v>0.2</v>
      </c>
      <c r="P41" s="75"/>
      <c r="Q41" s="94">
        <v>2.9</v>
      </c>
      <c r="R41" s="75">
        <v>0.36</v>
      </c>
      <c r="S41" s="74">
        <v>25</v>
      </c>
      <c r="T41" s="75"/>
      <c r="U41" s="74">
        <v>37</v>
      </c>
      <c r="V41" s="75"/>
      <c r="W41" s="275">
        <v>3.16</v>
      </c>
      <c r="X41" s="75"/>
      <c r="Y41" s="75">
        <v>1.27</v>
      </c>
      <c r="Z41" s="75"/>
      <c r="AA41" s="75">
        <v>1.93</v>
      </c>
      <c r="AB41" s="75"/>
      <c r="AC41" s="280">
        <v>9.7256249999999989E-2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7.58</v>
      </c>
      <c r="AH41" s="74">
        <f>'OA&amp;GRIDCO'!AD41+'Day Ahead IEX PXIL'!T41+RTM!T41</f>
        <v>2.2222222222222223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10.31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195.88</v>
      </c>
      <c r="BD41" s="74">
        <f>'OA&amp;GRIDCO'!ER41+'Day Ahead IEX PXIL'!CB41+RTM!CB41</f>
        <v>48.97</v>
      </c>
      <c r="BE41" s="75">
        <f>'OA&amp;GRIDCO'!NW41+GDAM!U41</f>
        <v>4.74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28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1.03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8.4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14.8</v>
      </c>
      <c r="CZ41" s="74">
        <f>'OA&amp;GRIDCO'!IH41+'Day Ahead IEX PXIL'!EJ41+RTM!ED41</f>
        <v>3.7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8.76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1.44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11.71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1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8.31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2.88</v>
      </c>
      <c r="FF41" s="74">
        <f>GDAM!AF41+'OA&amp;GRIDCO'!OP41</f>
        <v>0</v>
      </c>
      <c r="FG41" s="1">
        <f t="shared" si="0"/>
        <v>1362.0141402706188</v>
      </c>
      <c r="FH41" s="1">
        <f t="shared" si="1"/>
        <v>128.39222222222222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/>
      <c r="N42" s="75"/>
      <c r="O42" s="277">
        <v>0.22</v>
      </c>
      <c r="P42" s="75"/>
      <c r="Q42" s="94">
        <v>2.9</v>
      </c>
      <c r="R42" s="75">
        <v>0.36</v>
      </c>
      <c r="S42" s="74">
        <v>25</v>
      </c>
      <c r="T42" s="75"/>
      <c r="U42" s="74">
        <v>37</v>
      </c>
      <c r="V42" s="75"/>
      <c r="W42" s="275">
        <v>3.41</v>
      </c>
      <c r="X42" s="75"/>
      <c r="Y42" s="75">
        <v>1.78</v>
      </c>
      <c r="Z42" s="75"/>
      <c r="AA42" s="75">
        <v>2.7</v>
      </c>
      <c r="AB42" s="75"/>
      <c r="AC42" s="280">
        <v>0.12967499999999998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7.58</v>
      </c>
      <c r="AH42" s="74">
        <f>'OA&amp;GRIDCO'!AD42+'Day Ahead IEX PXIL'!T42+RTM!T42</f>
        <v>2.2222222222222223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10.31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195.88</v>
      </c>
      <c r="BD42" s="74">
        <f>'OA&amp;GRIDCO'!ER42+'Day Ahead IEX PXIL'!CB42+RTM!CB42</f>
        <v>48.97</v>
      </c>
      <c r="BE42" s="75">
        <f>'OA&amp;GRIDCO'!NW42+GDAM!U42</f>
        <v>5.1100000000000003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28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1.03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8.4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14.8</v>
      </c>
      <c r="CZ42" s="74">
        <f>'OA&amp;GRIDCO'!IH42+'Day Ahead IEX PXIL'!EJ42+RTM!ED42</f>
        <v>3.7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8.76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1.44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13.25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0.23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1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9.1499999999999986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3.4699999999999998</v>
      </c>
      <c r="FF42" s="74">
        <f>GDAM!AF42+'OA&amp;GRIDCO'!OP42</f>
        <v>0</v>
      </c>
      <c r="FG42" s="1">
        <f t="shared" si="0"/>
        <v>1367.1665590206189</v>
      </c>
      <c r="FH42" s="1">
        <f t="shared" si="1"/>
        <v>128.39222222222222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/>
      <c r="N43" s="75"/>
      <c r="O43" s="277">
        <v>0.3</v>
      </c>
      <c r="P43" s="75"/>
      <c r="Q43" s="94">
        <v>2.9</v>
      </c>
      <c r="R43" s="75">
        <v>0.36</v>
      </c>
      <c r="S43" s="74">
        <v>25</v>
      </c>
      <c r="T43" s="75"/>
      <c r="U43" s="74">
        <v>37</v>
      </c>
      <c r="V43" s="75"/>
      <c r="W43" s="275">
        <v>3.32</v>
      </c>
      <c r="X43" s="75"/>
      <c r="Y43" s="75">
        <v>2.25</v>
      </c>
      <c r="Z43" s="75"/>
      <c r="AA43" s="75">
        <v>3.41</v>
      </c>
      <c r="AB43" s="75"/>
      <c r="AC43" s="280">
        <v>0.22693124999999997</v>
      </c>
      <c r="AD43" s="75"/>
      <c r="AE43" s="4">
        <f>'OA&amp;GRIDCO'!W43+'Day Ahead IEX PXIL'!M43+RTM!M43</f>
        <v>25.770000000000003</v>
      </c>
      <c r="AF43" s="4">
        <f>'OA&amp;GRIDCO'!X43+'Day Ahead IEX PXIL'!N43+RTM!N43</f>
        <v>20.62</v>
      </c>
      <c r="AG43" s="74">
        <f>'OA&amp;GRIDCO'!AC43+'Day Ahead IEX PXIL'!S43+RTM!S43</f>
        <v>7.58</v>
      </c>
      <c r="AH43" s="74">
        <f>'OA&amp;GRIDCO'!AD43+'Day Ahead IEX PXIL'!T43+RTM!T43</f>
        <v>2.2222222222222223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195.88</v>
      </c>
      <c r="BD43" s="74">
        <f>'OA&amp;GRIDCO'!ER43+'Day Ahead IEX PXIL'!CB43+RTM!CB43</f>
        <v>48.97</v>
      </c>
      <c r="BE43" s="75">
        <f>'OA&amp;GRIDCO'!NW43+GDAM!U43</f>
        <v>6.16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8.4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14.8</v>
      </c>
      <c r="CZ43" s="74">
        <f>'OA&amp;GRIDCO'!IH43+'Day Ahead IEX PXIL'!EJ43+RTM!ED43</f>
        <v>3.7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8.76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1.44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14.400000000000002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0.33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13.299999999999999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4.2799999999999994</v>
      </c>
      <c r="FF43" s="74">
        <f>GDAM!AF43+'OA&amp;GRIDCO'!OP43</f>
        <v>0</v>
      </c>
      <c r="FG43" s="1">
        <f t="shared" si="0"/>
        <v>1318.6849152706186</v>
      </c>
      <c r="FH43" s="1">
        <f t="shared" si="1"/>
        <v>128.39222222222222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/>
      <c r="N44" s="75"/>
      <c r="O44" s="277">
        <v>0.42</v>
      </c>
      <c r="P44" s="75"/>
      <c r="Q44" s="94">
        <v>2.9</v>
      </c>
      <c r="R44" s="75">
        <v>0.36</v>
      </c>
      <c r="S44" s="74">
        <v>25</v>
      </c>
      <c r="T44" s="75"/>
      <c r="U44" s="74">
        <v>37</v>
      </c>
      <c r="V44" s="75"/>
      <c r="W44" s="275">
        <v>3.8</v>
      </c>
      <c r="X44" s="75"/>
      <c r="Y44" s="75">
        <v>2.79</v>
      </c>
      <c r="Z44" s="75"/>
      <c r="AA44" s="75">
        <v>4.2300000000000004</v>
      </c>
      <c r="AB44" s="75"/>
      <c r="AC44" s="280">
        <v>0.35660625000000001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7.58</v>
      </c>
      <c r="AH44" s="74">
        <f>'OA&amp;GRIDCO'!AD44+'Day Ahead IEX PXIL'!T44+RTM!T44</f>
        <v>2.2222222222222223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195.88</v>
      </c>
      <c r="BD44" s="74">
        <f>'OA&amp;GRIDCO'!ER44+'Day Ahead IEX PXIL'!CB44+RTM!CB44</f>
        <v>48.97</v>
      </c>
      <c r="BE44" s="75">
        <f>'OA&amp;GRIDCO'!NW44+GDAM!U44</f>
        <v>9.8000000000000007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70.11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8.4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14.8</v>
      </c>
      <c r="CZ44" s="74">
        <f>'OA&amp;GRIDCO'!IH44+'Day Ahead IEX PXIL'!EJ44+RTM!ED44</f>
        <v>3.7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8.76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38.989000000000004</v>
      </c>
      <c r="DP44" s="74">
        <f>'OA&amp;GRIDCO'!LT44+'Day Ahead IEX PXIL'!HP44+RTM!IV44</f>
        <v>0</v>
      </c>
      <c r="DQ44" s="74">
        <f>RTM!HK44</f>
        <v>1.44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16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0.33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15.06</v>
      </c>
      <c r="EZ44" s="74">
        <f>GDAM!T44+'OA&amp;GRIDCO'!NX44+RTM!JP44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5.0600000000000005</v>
      </c>
      <c r="FF44" s="74">
        <f>GDAM!AF44+'OA&amp;GRIDCO'!OP44</f>
        <v>0</v>
      </c>
      <c r="FG44" s="1">
        <f t="shared" si="0"/>
        <v>1285.4129902706184</v>
      </c>
      <c r="FH44" s="1">
        <f t="shared" si="1"/>
        <v>126.39222222222223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/>
      <c r="N45" s="75"/>
      <c r="O45" s="277">
        <v>0.51</v>
      </c>
      <c r="P45" s="75"/>
      <c r="Q45" s="94">
        <v>2.9</v>
      </c>
      <c r="R45" s="75">
        <v>0.36</v>
      </c>
      <c r="S45" s="74">
        <v>25</v>
      </c>
      <c r="T45" s="75"/>
      <c r="U45" s="74">
        <v>37</v>
      </c>
      <c r="V45" s="75"/>
      <c r="W45" s="275">
        <v>4.5199999999999996</v>
      </c>
      <c r="X45" s="75"/>
      <c r="Y45" s="75">
        <v>3.77</v>
      </c>
      <c r="Z45" s="75"/>
      <c r="AA45" s="75">
        <v>5.72</v>
      </c>
      <c r="AB45" s="75"/>
      <c r="AC45" s="280">
        <v>0.69265072626750002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7.58</v>
      </c>
      <c r="AH45" s="74">
        <f>'OA&amp;GRIDCO'!AD45+'Day Ahead IEX PXIL'!T45+RTM!T45</f>
        <v>2.2222222222222223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195.88</v>
      </c>
      <c r="BD45" s="74">
        <f>'OA&amp;GRIDCO'!ER45+'Day Ahead IEX PXIL'!CB45+RTM!CB45</f>
        <v>48.97</v>
      </c>
      <c r="BE45" s="75">
        <f>'OA&amp;GRIDCO'!NW45+GDAM!U45</f>
        <v>9.93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70.11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8.4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14.8</v>
      </c>
      <c r="CZ45" s="74">
        <f>'OA&amp;GRIDCO'!IH45+'Day Ahead IEX PXIL'!EJ45+RTM!ED45</f>
        <v>3.7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8.76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1.44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19.010000000000002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0.44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15.72</v>
      </c>
      <c r="EZ45" s="74">
        <f>GDAM!T45+'OA&amp;GRIDCO'!NX45+RTM!JP45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6</v>
      </c>
      <c r="FF45" s="74">
        <f>GDAM!AF45+'OA&amp;GRIDCO'!OP45</f>
        <v>0</v>
      </c>
      <c r="FG45" s="1">
        <f t="shared" si="0"/>
        <v>1284.5900347468862</v>
      </c>
      <c r="FH45" s="1">
        <f t="shared" si="1"/>
        <v>126.39222222222223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/>
      <c r="N46" s="75"/>
      <c r="O46" s="277">
        <v>0.8</v>
      </c>
      <c r="P46" s="75"/>
      <c r="Q46" s="94">
        <v>2.9</v>
      </c>
      <c r="R46" s="75">
        <v>0.36</v>
      </c>
      <c r="S46" s="74">
        <v>25</v>
      </c>
      <c r="T46" s="75"/>
      <c r="U46" s="74">
        <v>37</v>
      </c>
      <c r="V46" s="75"/>
      <c r="W46" s="275">
        <v>5.34</v>
      </c>
      <c r="X46" s="75"/>
      <c r="Y46" s="75">
        <v>2.85</v>
      </c>
      <c r="Z46" s="75"/>
      <c r="AA46" s="75">
        <v>4.32</v>
      </c>
      <c r="AB46" s="75"/>
      <c r="AC46" s="280">
        <v>0.98771993565745486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7.58</v>
      </c>
      <c r="AH46" s="74">
        <f>'OA&amp;GRIDCO'!AD46+'Day Ahead IEX PXIL'!T46+RTM!T46</f>
        <v>2.2222222222222223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20.62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195.88</v>
      </c>
      <c r="BD46" s="74">
        <f>'OA&amp;GRIDCO'!ER46+'Day Ahead IEX PXIL'!CB46+RTM!CB46</f>
        <v>48.97</v>
      </c>
      <c r="BE46" s="75">
        <f>'OA&amp;GRIDCO'!NW46+GDAM!U46</f>
        <v>9.76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8.4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14.8</v>
      </c>
      <c r="CZ46" s="74">
        <f>'OA&amp;GRIDCO'!IH46+'Day Ahead IEX PXIL'!EJ46+RTM!ED46</f>
        <v>3.7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8.76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28.4</v>
      </c>
      <c r="DP46" s="74">
        <f>'OA&amp;GRIDCO'!LT46+'Day Ahead IEX PXIL'!HP46+RTM!IV46</f>
        <v>0</v>
      </c>
      <c r="DQ46" s="74">
        <f>RTM!HK46</f>
        <v>1.44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21.57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0.44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16.97</v>
      </c>
      <c r="EZ46" s="74">
        <f>GDAM!T46+'OA&amp;GRIDCO'!NX46+RTM!JP46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5.91</v>
      </c>
      <c r="FF46" s="74">
        <f>GDAM!AF46+'OA&amp;GRIDCO'!OP46</f>
        <v>0</v>
      </c>
      <c r="FG46" s="1">
        <f t="shared" si="0"/>
        <v>1306.5451039562763</v>
      </c>
      <c r="FH46" s="1">
        <f t="shared" si="1"/>
        <v>126.39222222222223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/>
      <c r="N47" s="75"/>
      <c r="O47" s="277">
        <v>0.94</v>
      </c>
      <c r="P47" s="75"/>
      <c r="Q47" s="94">
        <v>2.9</v>
      </c>
      <c r="R47" s="75">
        <v>0.36</v>
      </c>
      <c r="S47" s="74">
        <v>25</v>
      </c>
      <c r="T47" s="75"/>
      <c r="U47" s="74">
        <v>37</v>
      </c>
      <c r="V47" s="75"/>
      <c r="W47" s="275">
        <v>6.81</v>
      </c>
      <c r="X47" s="75"/>
      <c r="Y47" s="75">
        <v>4.4400000000000004</v>
      </c>
      <c r="Z47" s="75"/>
      <c r="AA47" s="75">
        <v>6.73</v>
      </c>
      <c r="AB47" s="75"/>
      <c r="AC47" s="280">
        <v>1.1151676692906747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7.58</v>
      </c>
      <c r="AH47" s="4">
        <f>'OA&amp;GRIDCO'!AD47+'Day Ahead IEX PXIL'!T47+RTM!T47</f>
        <v>2.2222222222222223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15.46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195.88</v>
      </c>
      <c r="BD47" s="4">
        <f>'OA&amp;GRIDCO'!ER47+'Day Ahead IEX PXIL'!CB47+RTM!CB47</f>
        <v>48.97</v>
      </c>
      <c r="BE47" s="75">
        <f>'OA&amp;GRIDCO'!NW47+GDAM!U47</f>
        <v>10.71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8.4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14.8</v>
      </c>
      <c r="CZ47" s="4">
        <f>'OA&amp;GRIDCO'!IH47+'Day Ahead IEX PXIL'!EJ47+RTM!ED47</f>
        <v>3.7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8.76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28.4</v>
      </c>
      <c r="DP47" s="74">
        <f>'OA&amp;GRIDCO'!LT47+'Day Ahead IEX PXIL'!HP47+RTM!IV47</f>
        <v>0</v>
      </c>
      <c r="DQ47" s="74">
        <f>RTM!HK47</f>
        <v>1.44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23.3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0.44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21.68</v>
      </c>
      <c r="EZ47" s="74">
        <f>GDAM!T47+'OA&amp;GRIDCO'!NX47+RTM!JP47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6.3599999999999994</v>
      </c>
      <c r="FF47" s="74">
        <f>GDAM!AF47+'OA&amp;GRIDCO'!OP47</f>
        <v>0</v>
      </c>
      <c r="FG47" s="1">
        <f t="shared" si="0"/>
        <v>1314.9625516899096</v>
      </c>
      <c r="FH47" s="1">
        <f t="shared" si="1"/>
        <v>126.39222222222223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/>
      <c r="N48" s="75"/>
      <c r="O48" s="277">
        <v>0.95</v>
      </c>
      <c r="P48" s="75"/>
      <c r="Q48" s="94">
        <v>2.9</v>
      </c>
      <c r="R48" s="75">
        <v>0.36</v>
      </c>
      <c r="S48" s="74">
        <v>25</v>
      </c>
      <c r="T48" s="75"/>
      <c r="U48" s="74">
        <v>37</v>
      </c>
      <c r="V48" s="75"/>
      <c r="W48" s="275">
        <v>7.75</v>
      </c>
      <c r="X48" s="75"/>
      <c r="Y48" s="75">
        <v>3.38</v>
      </c>
      <c r="Z48" s="75"/>
      <c r="AA48" s="75">
        <v>5.13</v>
      </c>
      <c r="AB48" s="75"/>
      <c r="AC48" s="280">
        <v>2.020683816754703</v>
      </c>
      <c r="AD48" s="75"/>
      <c r="AE48" s="4">
        <f>'OA&amp;GRIDCO'!W48+'Day Ahead IEX PXIL'!M48+RTM!M48</f>
        <v>24.740000000000002</v>
      </c>
      <c r="AF48" s="4">
        <f>'OA&amp;GRIDCO'!X48+'Day Ahead IEX PXIL'!N48+RTM!N48</f>
        <v>20.62</v>
      </c>
      <c r="AG48" s="4">
        <f>'OA&amp;GRIDCO'!AC48+'Day Ahead IEX PXIL'!S48+RTM!S48</f>
        <v>7.58</v>
      </c>
      <c r="AH48" s="4">
        <f>'OA&amp;GRIDCO'!AD48+'Day Ahead IEX PXIL'!T48+RTM!T48</f>
        <v>2.2222222222222223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15.46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277.27738402061857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195.88</v>
      </c>
      <c r="BD48" s="4">
        <f>'OA&amp;GRIDCO'!ER48+'Day Ahead IEX PXIL'!CB48+RTM!CB48</f>
        <v>48.97</v>
      </c>
      <c r="BE48" s="75">
        <f>'OA&amp;GRIDCO'!NW48+GDAM!U48</f>
        <v>15.270000000000001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8.4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14.8</v>
      </c>
      <c r="CZ48" s="4">
        <f>'OA&amp;GRIDCO'!IH48+'Day Ahead IEX PXIL'!EJ48+RTM!ED48</f>
        <v>3.7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8.76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28.4</v>
      </c>
      <c r="DP48" s="74">
        <f>'OA&amp;GRIDCO'!LT48+'Day Ahead IEX PXIL'!HP48+RTM!IV48</f>
        <v>0</v>
      </c>
      <c r="DQ48" s="74">
        <f>RTM!HK48</f>
        <v>1.44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24.38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0.56000000000000005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17.669999999999998</v>
      </c>
      <c r="EZ48" s="74">
        <f>GDAM!T48+'OA&amp;GRIDCO'!NX48+RTM!JP48</f>
        <v>0</v>
      </c>
      <c r="FA48" s="74">
        <f>GDAM!Y48+RTM!JS48</f>
        <v>3.4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7.1</v>
      </c>
      <c r="FF48" s="74">
        <f>GDAM!AF48+'OA&amp;GRIDCO'!OP48</f>
        <v>0</v>
      </c>
      <c r="FG48" s="1">
        <f t="shared" si="0"/>
        <v>1271.6680678373734</v>
      </c>
      <c r="FH48" s="1">
        <f t="shared" si="1"/>
        <v>126.39222222222223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/>
      <c r="N49" s="75"/>
      <c r="O49" s="277">
        <v>1.1000000000000001</v>
      </c>
      <c r="P49" s="75"/>
      <c r="Q49" s="94">
        <v>2.9</v>
      </c>
      <c r="R49" s="75">
        <v>0.36</v>
      </c>
      <c r="S49" s="74">
        <v>25</v>
      </c>
      <c r="T49" s="75"/>
      <c r="U49" s="74">
        <v>37</v>
      </c>
      <c r="V49" s="75"/>
      <c r="W49" s="275">
        <v>7.28</v>
      </c>
      <c r="X49" s="75"/>
      <c r="Y49" s="75">
        <v>4.13</v>
      </c>
      <c r="Z49" s="75"/>
      <c r="AA49" s="75">
        <v>6.26</v>
      </c>
      <c r="AB49" s="75"/>
      <c r="AC49" s="280">
        <v>2.1076668949593751</v>
      </c>
      <c r="AD49" s="75"/>
      <c r="AE49" s="4">
        <f>'OA&amp;GRIDCO'!W49+'Day Ahead IEX PXIL'!M49+RTM!M49</f>
        <v>25.770000000000003</v>
      </c>
      <c r="AF49" s="4">
        <f>'OA&amp;GRIDCO'!X49+'Day Ahead IEX PXIL'!N49+RTM!N49</f>
        <v>20.62</v>
      </c>
      <c r="AG49" s="4">
        <f>'OA&amp;GRIDCO'!AC49+'Day Ahead IEX PXIL'!S49+RTM!S49</f>
        <v>7.58</v>
      </c>
      <c r="AH49" s="4">
        <f>'OA&amp;GRIDCO'!AD49+'Day Ahead IEX PXIL'!T49+RTM!T49</f>
        <v>2.2222222222222223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224.77738402061854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195.88</v>
      </c>
      <c r="BD49" s="4">
        <f>'OA&amp;GRIDCO'!ER49+'Day Ahead IEX PXIL'!CB49+RTM!CB49</f>
        <v>48.97</v>
      </c>
      <c r="BE49" s="75">
        <f>'OA&amp;GRIDCO'!NW49+GDAM!U49</f>
        <v>10.770000000000001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8.4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370</v>
      </c>
      <c r="CX49" s="4">
        <f>'OA&amp;GRIDCO'!HV49+'Day Ahead IEX PXIL'!ED49+RTM!DX49</f>
        <v>0</v>
      </c>
      <c r="CY49" s="4">
        <f>'OA&amp;GRIDCO'!IG49+'Day Ahead IEX PXIL'!EI49+RTM!EC49</f>
        <v>14.8</v>
      </c>
      <c r="CZ49" s="4">
        <f>'OA&amp;GRIDCO'!IH49+'Day Ahead IEX PXIL'!EJ49+RTM!ED49</f>
        <v>3.7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8.76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28.4</v>
      </c>
      <c r="DP49" s="74">
        <f>'OA&amp;GRIDCO'!LT49+'Day Ahead IEX PXIL'!HP49+RTM!IV49</f>
        <v>0</v>
      </c>
      <c r="DQ49" s="74">
        <f>RTM!HK49</f>
        <v>1.44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26.43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0.67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23.85</v>
      </c>
      <c r="EZ49" s="74">
        <f>GDAM!T49+'OA&amp;GRIDCO'!NX49+RTM!JP49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8.0399999999999991</v>
      </c>
      <c r="FF49" s="74">
        <f>GDAM!AF49+'OA&amp;GRIDCO'!OP49</f>
        <v>0</v>
      </c>
      <c r="FG49" s="1">
        <f t="shared" si="0"/>
        <v>1171.105050915578</v>
      </c>
      <c r="FH49" s="1">
        <f t="shared" si="1"/>
        <v>126.39222222222223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/>
      <c r="N50" s="75"/>
      <c r="O50" s="277">
        <v>1.7</v>
      </c>
      <c r="P50" s="75"/>
      <c r="Q50" s="94">
        <v>2.9</v>
      </c>
      <c r="R50" s="75">
        <v>0.36</v>
      </c>
      <c r="S50" s="74">
        <v>25</v>
      </c>
      <c r="T50" s="75"/>
      <c r="U50" s="74">
        <v>37</v>
      </c>
      <c r="V50" s="75"/>
      <c r="W50" s="275">
        <v>8.35</v>
      </c>
      <c r="X50" s="75"/>
      <c r="Y50" s="75">
        <v>3.74</v>
      </c>
      <c r="Z50" s="75"/>
      <c r="AA50" s="75">
        <v>5.67</v>
      </c>
      <c r="AB50" s="75"/>
      <c r="AC50" s="280">
        <v>2.2080319851955363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7.58</v>
      </c>
      <c r="AH50" s="4">
        <f>'OA&amp;GRIDCO'!AD50+'Day Ahead IEX PXIL'!T50+RTM!T50</f>
        <v>2.2222222222222223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195.88</v>
      </c>
      <c r="BD50" s="4">
        <f>'OA&amp;GRIDCO'!ER50+'Day Ahead IEX PXIL'!CB50+RTM!CB50</f>
        <v>48.97</v>
      </c>
      <c r="BE50" s="75">
        <f>'OA&amp;GRIDCO'!NW50+GDAM!U50</f>
        <v>13.73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8.4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340</v>
      </c>
      <c r="CX50" s="4">
        <f>'OA&amp;GRIDCO'!HV50+'Day Ahead IEX PXIL'!ED50+RTM!DX50</f>
        <v>0</v>
      </c>
      <c r="CY50" s="4">
        <f>'OA&amp;GRIDCO'!IG50+'Day Ahead IEX PXIL'!EI50+RTM!EC50</f>
        <v>14.8</v>
      </c>
      <c r="CZ50" s="4">
        <f>'OA&amp;GRIDCO'!IH50+'Day Ahead IEX PXIL'!EJ50+RTM!ED50</f>
        <v>3.7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8.76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28.4</v>
      </c>
      <c r="DP50" s="74">
        <f>'OA&amp;GRIDCO'!LT50+'Day Ahead IEX PXIL'!HP50+RTM!IV50</f>
        <v>0</v>
      </c>
      <c r="DQ50" s="74">
        <f>RTM!HK50</f>
        <v>1.44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28.160000000000004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0.77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22.2</v>
      </c>
      <c r="EZ50" s="74">
        <f>GDAM!T50+'OA&amp;GRIDCO'!NX50+RTM!JP50</f>
        <v>0</v>
      </c>
      <c r="FA50" s="74">
        <f>GDAM!Y50+RTM!JS50</f>
        <v>2.27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8.84</v>
      </c>
      <c r="FF50" s="74">
        <f>GDAM!AF50+'OA&amp;GRIDCO'!OP50</f>
        <v>0</v>
      </c>
      <c r="FG50" s="1">
        <f t="shared" si="0"/>
        <v>1098.1780319851955</v>
      </c>
      <c r="FH50" s="1">
        <f t="shared" si="1"/>
        <v>126.39222222222223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/>
      <c r="N51" s="75"/>
      <c r="O51" s="277">
        <v>2.5</v>
      </c>
      <c r="P51" s="75"/>
      <c r="Q51" s="94">
        <v>2.9</v>
      </c>
      <c r="R51" s="75">
        <v>0.36</v>
      </c>
      <c r="S51" s="74">
        <v>25</v>
      </c>
      <c r="T51" s="75"/>
      <c r="U51" s="74">
        <v>37</v>
      </c>
      <c r="V51" s="75"/>
      <c r="W51" s="275">
        <v>10.23</v>
      </c>
      <c r="X51" s="75"/>
      <c r="Y51" s="75">
        <v>2.64</v>
      </c>
      <c r="Z51" s="75"/>
      <c r="AA51" s="75">
        <v>4</v>
      </c>
      <c r="AB51" s="75"/>
      <c r="AC51" s="280">
        <v>2.4422171957465784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7.58</v>
      </c>
      <c r="AH51" s="4">
        <f>'OA&amp;GRIDCO'!AD51+'Day Ahead IEX PXIL'!T51+RTM!T51</f>
        <v>2.2222222222222223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10.31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195.88</v>
      </c>
      <c r="BD51" s="4">
        <f>'OA&amp;GRIDCO'!ER51+'Day Ahead IEX PXIL'!CB51+RTM!CB51</f>
        <v>48.97</v>
      </c>
      <c r="BE51" s="75">
        <f>'OA&amp;GRIDCO'!NW51+GDAM!U51</f>
        <v>16.41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8.4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310</v>
      </c>
      <c r="CX51" s="4">
        <f>'OA&amp;GRIDCO'!HV51+'Day Ahead IEX PXIL'!ED51+RTM!DX51</f>
        <v>0</v>
      </c>
      <c r="CY51" s="4">
        <f>'OA&amp;GRIDCO'!IG51+'Day Ahead IEX PXIL'!EI51+RTM!EC51</f>
        <v>14.8</v>
      </c>
      <c r="CZ51" s="4">
        <f>'OA&amp;GRIDCO'!IH51+'Day Ahead IEX PXIL'!EJ51+RTM!ED51</f>
        <v>3.7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8.76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28.4</v>
      </c>
      <c r="DP51" s="74">
        <f>'OA&amp;GRIDCO'!LT51+'Day Ahead IEX PXIL'!HP51+RTM!IV51</f>
        <v>0</v>
      </c>
      <c r="DQ51" s="74">
        <f>RTM!HK51</f>
        <v>1.44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28.93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0.88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21.270000000000003</v>
      </c>
      <c r="EZ51" s="74">
        <f>GDAM!T51+'OA&amp;GRIDCO'!NX51+RTM!JP51</f>
        <v>0</v>
      </c>
      <c r="FA51" s="74">
        <f>GDAM!Y51+RTM!JS51</f>
        <v>5.88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8.5399999999999991</v>
      </c>
      <c r="FF51" s="74">
        <f>GDAM!AF51+'OA&amp;GRIDCO'!OP51</f>
        <v>0</v>
      </c>
      <c r="FG51" s="1">
        <f t="shared" si="0"/>
        <v>1084.5722171957466</v>
      </c>
      <c r="FH51" s="1">
        <f t="shared" si="1"/>
        <v>126.39222222222223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/>
      <c r="N52" s="75"/>
      <c r="O52" s="277">
        <v>2.7</v>
      </c>
      <c r="P52" s="75"/>
      <c r="Q52" s="94">
        <v>2.9</v>
      </c>
      <c r="R52" s="75">
        <v>0.36</v>
      </c>
      <c r="S52" s="74">
        <v>25</v>
      </c>
      <c r="T52" s="75"/>
      <c r="U52" s="74">
        <v>37</v>
      </c>
      <c r="V52" s="75"/>
      <c r="W52" s="275">
        <v>9.4700000000000006</v>
      </c>
      <c r="X52" s="75"/>
      <c r="Y52" s="75">
        <v>4.45</v>
      </c>
      <c r="Z52" s="75"/>
      <c r="AA52" s="75">
        <v>6.75</v>
      </c>
      <c r="AB52" s="75"/>
      <c r="AC52" s="280">
        <v>3.6227018285242774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7.58</v>
      </c>
      <c r="AH52" s="4">
        <f>'OA&amp;GRIDCO'!AD52+'Day Ahead IEX PXIL'!T52+RTM!T52</f>
        <v>2.2222222222222223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10.31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195.88</v>
      </c>
      <c r="BD52" s="4">
        <f>'OA&amp;GRIDCO'!ER52+'Day Ahead IEX PXIL'!CB52+RTM!CB52</f>
        <v>48.97</v>
      </c>
      <c r="BE52" s="75">
        <f>'OA&amp;GRIDCO'!NW52+GDAM!U52</f>
        <v>20.740000000000002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8.4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14.8</v>
      </c>
      <c r="CZ52" s="4">
        <f>'OA&amp;GRIDCO'!IH52+'Day Ahead IEX PXIL'!EJ52+RTM!ED52</f>
        <v>3.7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8.76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28.4</v>
      </c>
      <c r="DP52" s="74">
        <f>'OA&amp;GRIDCO'!LT52+'Day Ahead IEX PXIL'!HP52+RTM!IV52</f>
        <v>0</v>
      </c>
      <c r="DQ52" s="74">
        <f>RTM!HK52</f>
        <v>1.44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29.760000000000005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0.88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20.029999999999998</v>
      </c>
      <c r="EZ52" s="74">
        <f>GDAM!T52+'OA&amp;GRIDCO'!NX52+RTM!JP52</f>
        <v>0</v>
      </c>
      <c r="FA52" s="74">
        <f>GDAM!Y52+RTM!JS52</f>
        <v>8.8699999999999992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8.2799999999999994</v>
      </c>
      <c r="FF52" s="74">
        <f>GDAM!AF52+'OA&amp;GRIDCO'!OP52</f>
        <v>0</v>
      </c>
      <c r="FG52" s="1">
        <f t="shared" si="0"/>
        <v>1066.4027018285242</v>
      </c>
      <c r="FH52" s="1">
        <f t="shared" si="1"/>
        <v>126.39222222222223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/>
      <c r="N53" s="75"/>
      <c r="O53" s="277">
        <v>3</v>
      </c>
      <c r="P53" s="75"/>
      <c r="Q53" s="94">
        <v>2.9</v>
      </c>
      <c r="R53" s="75">
        <v>0.36</v>
      </c>
      <c r="S53" s="74">
        <v>25</v>
      </c>
      <c r="T53" s="75"/>
      <c r="U53" s="74">
        <v>37</v>
      </c>
      <c r="V53" s="75"/>
      <c r="W53" s="275">
        <v>9.5299999999999994</v>
      </c>
      <c r="X53" s="75"/>
      <c r="Y53" s="75">
        <v>3.71</v>
      </c>
      <c r="Z53" s="75"/>
      <c r="AA53" s="75">
        <v>5.63</v>
      </c>
      <c r="AB53" s="75"/>
      <c r="AC53" s="280">
        <v>3.7182876287491933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7.58</v>
      </c>
      <c r="AH53" s="4">
        <f>'OA&amp;GRIDCO'!AD53+'Day Ahead IEX PXIL'!T53+RTM!T53</f>
        <v>2.2222222222222223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10.31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195.88</v>
      </c>
      <c r="BD53" s="4">
        <f>'OA&amp;GRIDCO'!ER53+'Day Ahead IEX PXIL'!CB53+RTM!CB53</f>
        <v>48.97</v>
      </c>
      <c r="BE53" s="75">
        <f>'OA&amp;GRIDCO'!NW53+GDAM!U53</f>
        <v>24.450000000000003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8.4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14.8</v>
      </c>
      <c r="CZ53" s="4">
        <f>'OA&amp;GRIDCO'!IH53+'Day Ahead IEX PXIL'!EJ53+RTM!ED53</f>
        <v>3.7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8.76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28.4</v>
      </c>
      <c r="DP53" s="74">
        <f>'OA&amp;GRIDCO'!LT53+'Day Ahead IEX PXIL'!HP53+RTM!IV53</f>
        <v>0</v>
      </c>
      <c r="DQ53" s="74">
        <f>RTM!HK53</f>
        <v>1.44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30.59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0.88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26.63</v>
      </c>
      <c r="EZ53" s="74">
        <f>GDAM!T53+'OA&amp;GRIDCO'!NX53+RTM!JP53</f>
        <v>0</v>
      </c>
      <c r="FA53" s="74">
        <f>GDAM!Y53+RTM!JS53</f>
        <v>12.58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8.879999999999999</v>
      </c>
      <c r="FF53" s="74">
        <f>GDAM!AF53+'OA&amp;GRIDCO'!OP53</f>
        <v>0</v>
      </c>
      <c r="FG53" s="1">
        <f t="shared" si="0"/>
        <v>1080.4482876287495</v>
      </c>
      <c r="FH53" s="1">
        <f t="shared" si="1"/>
        <v>126.39222222222223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/>
      <c r="N54" s="75"/>
      <c r="O54" s="277">
        <v>3</v>
      </c>
      <c r="P54" s="75"/>
      <c r="Q54" s="94">
        <v>2.9</v>
      </c>
      <c r="R54" s="75">
        <v>0.36</v>
      </c>
      <c r="S54" s="74">
        <v>25</v>
      </c>
      <c r="T54" s="75"/>
      <c r="U54" s="74">
        <v>37</v>
      </c>
      <c r="V54" s="75"/>
      <c r="W54" s="275">
        <v>7.79</v>
      </c>
      <c r="X54" s="75"/>
      <c r="Y54" s="75">
        <v>4.66</v>
      </c>
      <c r="Z54" s="75"/>
      <c r="AA54" s="75">
        <v>7.07</v>
      </c>
      <c r="AB54" s="75"/>
      <c r="AC54" s="280">
        <v>3.8043148489516172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7.58</v>
      </c>
      <c r="AH54" s="4">
        <f>'OA&amp;GRIDCO'!AD54+'Day Ahead IEX PXIL'!T54+RTM!T54</f>
        <v>2.2222222222222223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5.15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195.88</v>
      </c>
      <c r="BD54" s="4">
        <f>'OA&amp;GRIDCO'!ER54+'Day Ahead IEX PXIL'!CB54+RTM!CB54</f>
        <v>48.97</v>
      </c>
      <c r="BE54" s="75">
        <f>'OA&amp;GRIDCO'!NW54+GDAM!U54</f>
        <v>20.12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8.4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14.8</v>
      </c>
      <c r="CZ54" s="4">
        <f>'OA&amp;GRIDCO'!IH54+'Day Ahead IEX PXIL'!EJ54+RTM!ED54</f>
        <v>3.7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8.76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28.4</v>
      </c>
      <c r="DP54" s="74">
        <f>'OA&amp;GRIDCO'!LT54+'Day Ahead IEX PXIL'!HP54+RTM!IV54</f>
        <v>0</v>
      </c>
      <c r="DQ54" s="74">
        <f>RTM!HK54</f>
        <v>1.44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31.1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0.88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27.869999999999997</v>
      </c>
      <c r="EZ54" s="74">
        <f>GDAM!T54+'OA&amp;GRIDCO'!NX54+RTM!JP54</f>
        <v>0</v>
      </c>
      <c r="FA54" s="74">
        <f>GDAM!Y54+RTM!JS54</f>
        <v>9.49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9.23</v>
      </c>
      <c r="FF54" s="74">
        <f>GDAM!AF54+'OA&amp;GRIDCO'!OP54</f>
        <v>0</v>
      </c>
      <c r="FG54" s="1">
        <f t="shared" si="0"/>
        <v>1070.7043148489515</v>
      </c>
      <c r="FH54" s="1">
        <f t="shared" si="1"/>
        <v>126.39222222222223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/>
      <c r="N55" s="75"/>
      <c r="O55" s="277">
        <v>3</v>
      </c>
      <c r="P55" s="75"/>
      <c r="Q55" s="94">
        <v>2.9</v>
      </c>
      <c r="R55" s="75">
        <v>0.36</v>
      </c>
      <c r="S55" s="74">
        <v>25</v>
      </c>
      <c r="T55" s="75"/>
      <c r="U55" s="74">
        <v>37</v>
      </c>
      <c r="V55" s="75"/>
      <c r="W55" s="275">
        <v>7.04</v>
      </c>
      <c r="X55" s="75"/>
      <c r="Y55" s="75">
        <v>4.38</v>
      </c>
      <c r="Z55" s="75"/>
      <c r="AA55" s="75">
        <v>6.64</v>
      </c>
      <c r="AB55" s="75"/>
      <c r="AC55" s="280">
        <v>3.9094592291990242</v>
      </c>
      <c r="AD55" s="75"/>
      <c r="AE55" s="4">
        <f>'OA&amp;GRIDCO'!W55+'Day Ahead IEX PXIL'!M55+RTM!M55</f>
        <v>29.9</v>
      </c>
      <c r="AF55" s="4">
        <f>'OA&amp;GRIDCO'!X55+'Day Ahead IEX PXIL'!N55+RTM!N55</f>
        <v>20.62</v>
      </c>
      <c r="AG55" s="4">
        <f>'OA&amp;GRIDCO'!AC55+'Day Ahead IEX PXIL'!S55+RTM!S55</f>
        <v>7.79</v>
      </c>
      <c r="AH55" s="4">
        <f>'OA&amp;GRIDCO'!AD55+'Day Ahead IEX PXIL'!T55+RTM!T55</f>
        <v>2.2222222222222223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195.88</v>
      </c>
      <c r="BD55" s="4">
        <f>'OA&amp;GRIDCO'!ER55+'Day Ahead IEX PXIL'!CB55+RTM!CB55</f>
        <v>48.97</v>
      </c>
      <c r="BE55" s="75">
        <f>'OA&amp;GRIDCO'!NW55+GDAM!U55</f>
        <v>15.07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8.4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14.8</v>
      </c>
      <c r="CZ55" s="4">
        <f>'OA&amp;GRIDCO'!IH55+'Day Ahead IEX PXIL'!EJ55+RTM!ED55</f>
        <v>3.7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8.76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28.4</v>
      </c>
      <c r="DP55" s="74">
        <f>'OA&amp;GRIDCO'!LT55+'Day Ahead IEX PXIL'!HP55+RTM!IV55</f>
        <v>0</v>
      </c>
      <c r="DQ55" s="74">
        <f>RTM!HK55</f>
        <v>1.44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31.42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1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27.560000000000002</v>
      </c>
      <c r="EZ55" s="74">
        <f>GDAM!T55+'OA&amp;GRIDCO'!NX55+RTM!JP55</f>
        <v>0</v>
      </c>
      <c r="FA55" s="74">
        <f>GDAM!Y55+RTM!JS55</f>
        <v>4.4400000000000004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9.64</v>
      </c>
      <c r="FF55" s="74">
        <f>GDAM!AF55+'OA&amp;GRIDCO'!OP55</f>
        <v>0</v>
      </c>
      <c r="FG55" s="1">
        <f t="shared" si="0"/>
        <v>1064.1294592291993</v>
      </c>
      <c r="FH55" s="1">
        <f t="shared" si="1"/>
        <v>126.39222222222223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/>
      <c r="N56" s="75"/>
      <c r="O56" s="277">
        <v>3</v>
      </c>
      <c r="P56" s="75"/>
      <c r="Q56" s="94">
        <v>2.9</v>
      </c>
      <c r="R56" s="75">
        <v>0.36</v>
      </c>
      <c r="S56" s="74">
        <v>25</v>
      </c>
      <c r="T56" s="75"/>
      <c r="U56" s="74">
        <v>37</v>
      </c>
      <c r="V56" s="75"/>
      <c r="W56" s="275">
        <v>7.18</v>
      </c>
      <c r="X56" s="75"/>
      <c r="Y56" s="75">
        <v>4.2</v>
      </c>
      <c r="Z56" s="75"/>
      <c r="AA56" s="75">
        <v>6</v>
      </c>
      <c r="AB56" s="75"/>
      <c r="AC56" s="280">
        <v>3.9668107093339726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7.79</v>
      </c>
      <c r="AH56" s="4">
        <f>'OA&amp;GRIDCO'!AD56+'Day Ahead IEX PXIL'!T56+RTM!T56</f>
        <v>2.2222222222222223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232.49999999999997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195.88</v>
      </c>
      <c r="BD56" s="4">
        <f>'OA&amp;GRIDCO'!ER56+'Day Ahead IEX PXIL'!CB56+RTM!CB56</f>
        <v>48.97</v>
      </c>
      <c r="BE56" s="75">
        <f>'OA&amp;GRIDCO'!NW56+GDAM!U56</f>
        <v>21.25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8.4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310</v>
      </c>
      <c r="CX56" s="4">
        <f>'OA&amp;GRIDCO'!HV56+'Day Ahead IEX PXIL'!ED56+RTM!DX56</f>
        <v>0</v>
      </c>
      <c r="CY56" s="4">
        <f>'OA&amp;GRIDCO'!IG56+'Day Ahead IEX PXIL'!EI56+RTM!EC56</f>
        <v>14.8</v>
      </c>
      <c r="CZ56" s="4">
        <f>'OA&amp;GRIDCO'!IH56+'Day Ahead IEX PXIL'!EJ56+RTM!ED56</f>
        <v>3.7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8.76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28.4</v>
      </c>
      <c r="DP56" s="74">
        <f>'OA&amp;GRIDCO'!LT56+'Day Ahead IEX PXIL'!HP56+RTM!IV56</f>
        <v>0</v>
      </c>
      <c r="DQ56" s="74">
        <f>RTM!HK56</f>
        <v>1.44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31.74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1.1100000000000001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29.310000000000002</v>
      </c>
      <c r="EZ56" s="74">
        <f>GDAM!T56+'OA&amp;GRIDCO'!NX56+RTM!JP56</f>
        <v>0</v>
      </c>
      <c r="FA56" s="74">
        <f>GDAM!Y56+RTM!JS56</f>
        <v>9.3800000000000008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10.059999999999999</v>
      </c>
      <c r="FF56" s="74">
        <f>GDAM!AF56+'OA&amp;GRIDCO'!OP56</f>
        <v>0</v>
      </c>
      <c r="FG56" s="1">
        <f t="shared" si="0"/>
        <v>1150.4468107093339</v>
      </c>
      <c r="FH56" s="1">
        <f t="shared" si="1"/>
        <v>126.39222222222223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/>
      <c r="N57" s="75"/>
      <c r="O57" s="277">
        <v>2.75</v>
      </c>
      <c r="P57" s="75"/>
      <c r="Q57" s="94">
        <v>2.9</v>
      </c>
      <c r="R57" s="75">
        <v>0.36</v>
      </c>
      <c r="S57" s="74">
        <v>25</v>
      </c>
      <c r="T57" s="75"/>
      <c r="U57" s="74">
        <v>37</v>
      </c>
      <c r="V57" s="75"/>
      <c r="W57" s="275">
        <v>6.76</v>
      </c>
      <c r="X57" s="75"/>
      <c r="Y57" s="75">
        <v>4.0999999999999996</v>
      </c>
      <c r="Z57" s="75"/>
      <c r="AA57" s="75">
        <v>5.5</v>
      </c>
      <c r="AB57" s="75"/>
      <c r="AC57" s="280">
        <v>3.9954864494014473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7.79</v>
      </c>
      <c r="AH57" s="4">
        <f>'OA&amp;GRIDCO'!AD57+'Day Ahead IEX PXIL'!T57+RTM!T57</f>
        <v>2.2222222222222223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6.19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285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195.88</v>
      </c>
      <c r="BD57" s="4">
        <f>'OA&amp;GRIDCO'!ER57+'Day Ahead IEX PXIL'!CB57+RTM!CB57</f>
        <v>48.97</v>
      </c>
      <c r="BE57" s="75">
        <f>'OA&amp;GRIDCO'!NW57+GDAM!U57</f>
        <v>17.130000000000003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8.4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340</v>
      </c>
      <c r="CX57" s="4">
        <f>'OA&amp;GRIDCO'!HV57+'Day Ahead IEX PXIL'!ED57+RTM!DX57</f>
        <v>0</v>
      </c>
      <c r="CY57" s="4">
        <f>'OA&amp;GRIDCO'!IG57+'Day Ahead IEX PXIL'!EI57+RTM!EC57</f>
        <v>14.8</v>
      </c>
      <c r="CZ57" s="4">
        <f>'OA&amp;GRIDCO'!IH57+'Day Ahead IEX PXIL'!EJ57+RTM!ED57</f>
        <v>3.7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8.76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28.4</v>
      </c>
      <c r="DP57" s="74">
        <f>'OA&amp;GRIDCO'!LT57+'Day Ahead IEX PXIL'!HP57+RTM!IV57</f>
        <v>0</v>
      </c>
      <c r="DQ57" s="74">
        <f>RTM!HK57</f>
        <v>1.44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31.81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1.22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33.840000000000003</v>
      </c>
      <c r="EZ57" s="74">
        <f>GDAM!T57+'OA&amp;GRIDCO'!NX57+RTM!JP57</f>
        <v>0</v>
      </c>
      <c r="FA57" s="74">
        <f>GDAM!Y57+RTM!JS57</f>
        <v>5.26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9.81</v>
      </c>
      <c r="FF57" s="74">
        <f>GDAM!AF57+'OA&amp;GRIDCO'!OP57</f>
        <v>0</v>
      </c>
      <c r="FG57" s="1">
        <f t="shared" si="0"/>
        <v>1234.1154864494013</v>
      </c>
      <c r="FH57" s="1">
        <f t="shared" si="1"/>
        <v>126.39222222222223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/>
      <c r="N58" s="75"/>
      <c r="O58" s="277">
        <v>2.7</v>
      </c>
      <c r="P58" s="75"/>
      <c r="Q58" s="94">
        <v>2.9</v>
      </c>
      <c r="R58" s="75">
        <v>0.36</v>
      </c>
      <c r="S58" s="74">
        <v>25</v>
      </c>
      <c r="T58" s="75"/>
      <c r="U58" s="74">
        <v>37</v>
      </c>
      <c r="V58" s="75"/>
      <c r="W58" s="275">
        <v>6.91</v>
      </c>
      <c r="X58" s="75"/>
      <c r="Y58" s="75">
        <v>1.97</v>
      </c>
      <c r="Z58" s="75"/>
      <c r="AA58" s="75">
        <v>5</v>
      </c>
      <c r="AB58" s="75"/>
      <c r="AC58" s="280">
        <v>4.0337207694914117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7.79</v>
      </c>
      <c r="AH58" s="4">
        <f>'OA&amp;GRIDCO'!AD58+'Day Ahead IEX PXIL'!T58+RTM!T58</f>
        <v>2.2222222222222223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6.19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195.88</v>
      </c>
      <c r="BD58" s="4">
        <f>'OA&amp;GRIDCO'!ER58+'Day Ahead IEX PXIL'!CB58+RTM!CB58</f>
        <v>48.97</v>
      </c>
      <c r="BE58" s="75">
        <f>'OA&amp;GRIDCO'!NW58+GDAM!U58</f>
        <v>20.630000000000003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8.4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370</v>
      </c>
      <c r="CX58" s="4">
        <f>'OA&amp;GRIDCO'!HV58+'Day Ahead IEX PXIL'!ED58+RTM!DX58</f>
        <v>0</v>
      </c>
      <c r="CY58" s="4">
        <f>'OA&amp;GRIDCO'!IG58+'Day Ahead IEX PXIL'!EI58+RTM!EC58</f>
        <v>14.8</v>
      </c>
      <c r="CZ58" s="4">
        <f>'OA&amp;GRIDCO'!IH58+'Day Ahead IEX PXIL'!EJ58+RTM!ED58</f>
        <v>3.7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8.76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28.4</v>
      </c>
      <c r="DP58" s="74">
        <f>'OA&amp;GRIDCO'!LT58+'Day Ahead IEX PXIL'!HP58+RTM!IV58</f>
        <v>0</v>
      </c>
      <c r="DQ58" s="74">
        <f>RTM!HK58</f>
        <v>1.44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32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1.33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29.299999999999997</v>
      </c>
      <c r="EZ58" s="74">
        <f>GDAM!T58+'OA&amp;GRIDCO'!NX58+RTM!JP58</f>
        <v>0</v>
      </c>
      <c r="FA58" s="74">
        <f>GDAM!Y58+RTM!JS58</f>
        <v>8.76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9.19</v>
      </c>
      <c r="FF58" s="74">
        <f>GDAM!AF58+'OA&amp;GRIDCO'!OP58</f>
        <v>0</v>
      </c>
      <c r="FG58" s="1">
        <f t="shared" si="0"/>
        <v>1308.54110479011</v>
      </c>
      <c r="FH58" s="1">
        <f t="shared" si="1"/>
        <v>126.39222222222223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/>
      <c r="N59" s="75"/>
      <c r="O59" s="277">
        <v>1.26</v>
      </c>
      <c r="P59" s="75"/>
      <c r="Q59" s="94">
        <v>2.9</v>
      </c>
      <c r="R59" s="75">
        <v>0.36</v>
      </c>
      <c r="S59" s="74">
        <v>25</v>
      </c>
      <c r="T59" s="75"/>
      <c r="U59" s="74">
        <v>37</v>
      </c>
      <c r="V59" s="75"/>
      <c r="W59" s="275">
        <v>6.98</v>
      </c>
      <c r="X59" s="75"/>
      <c r="Y59" s="75">
        <v>2.3199999999999998</v>
      </c>
      <c r="Z59" s="75"/>
      <c r="AA59" s="75">
        <v>4.5</v>
      </c>
      <c r="AB59" s="75"/>
      <c r="AC59" s="280">
        <v>4.0910722496263627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7.99</v>
      </c>
      <c r="AH59" s="4">
        <f>'OA&amp;GRIDCO'!AD59+'Day Ahead IEX PXIL'!T59+RTM!T59</f>
        <v>2.2222222222222223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195.88</v>
      </c>
      <c r="BD59" s="4">
        <f>'OA&amp;GRIDCO'!ER59+'Day Ahead IEX PXIL'!CB59+RTM!CB59</f>
        <v>48.97</v>
      </c>
      <c r="BE59" s="75">
        <f>'OA&amp;GRIDCO'!NW59+GDAM!U59</f>
        <v>20.010000000000002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6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14.8</v>
      </c>
      <c r="CZ59" s="4">
        <f>'OA&amp;GRIDCO'!IH59+'Day Ahead IEX PXIL'!EJ59+RTM!ED59</f>
        <v>3.7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8.76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28.4</v>
      </c>
      <c r="DP59" s="74">
        <f>'OA&amp;GRIDCO'!LT59+'Day Ahead IEX PXIL'!HP59+RTM!IV59</f>
        <v>0</v>
      </c>
      <c r="DQ59" s="74">
        <f>RTM!HK59</f>
        <v>1.44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30.5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2.2200000000000002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28.07</v>
      </c>
      <c r="EZ59" s="74">
        <f>GDAM!T59+'OA&amp;GRIDCO'!NX59+RTM!JP59</f>
        <v>0</v>
      </c>
      <c r="FA59" s="74">
        <f>GDAM!Y59+RTM!JS59</f>
        <v>8.14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9.52</v>
      </c>
      <c r="FF59" s="74">
        <f>GDAM!AF59+'OA&amp;GRIDCO'!OP59</f>
        <v>0</v>
      </c>
      <c r="FG59" s="1">
        <f t="shared" si="0"/>
        <v>1325.9384562702451</v>
      </c>
      <c r="FH59" s="1">
        <f t="shared" si="1"/>
        <v>126.39222222222223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/>
      <c r="N60" s="75"/>
      <c r="O60" s="277">
        <v>1.28</v>
      </c>
      <c r="P60" s="75"/>
      <c r="Q60" s="94">
        <v>2.9</v>
      </c>
      <c r="R60" s="75">
        <v>0.36</v>
      </c>
      <c r="S60" s="74">
        <v>25</v>
      </c>
      <c r="T60" s="75"/>
      <c r="U60" s="74">
        <v>37</v>
      </c>
      <c r="V60" s="75"/>
      <c r="W60" s="275">
        <v>7.17</v>
      </c>
      <c r="X60" s="75"/>
      <c r="Y60" s="75">
        <v>1.97</v>
      </c>
      <c r="Z60" s="75"/>
      <c r="AA60" s="75">
        <v>3.5</v>
      </c>
      <c r="AB60" s="75"/>
      <c r="AC60" s="280">
        <v>3.832990589019091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7.99</v>
      </c>
      <c r="AH60" s="4">
        <f>'OA&amp;GRIDCO'!AD60+'Day Ahead IEX PXIL'!T60+RTM!T60</f>
        <v>2.2222222222222223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195.88</v>
      </c>
      <c r="BD60" s="4">
        <f>'OA&amp;GRIDCO'!ER60+'Day Ahead IEX PXIL'!CB60+RTM!CB60</f>
        <v>48.97</v>
      </c>
      <c r="BE60" s="75">
        <f>'OA&amp;GRIDCO'!NW60+GDAM!U60</f>
        <v>18.47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6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14.8</v>
      </c>
      <c r="CZ60" s="4">
        <f>'OA&amp;GRIDCO'!IH60+'Day Ahead IEX PXIL'!EJ60+RTM!ED60</f>
        <v>3.7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8.76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28.4</v>
      </c>
      <c r="DP60" s="74">
        <f>'OA&amp;GRIDCO'!LT60+'Day Ahead IEX PXIL'!HP60+RTM!IV60</f>
        <v>0</v>
      </c>
      <c r="DQ60" s="74">
        <f>RTM!HK60</f>
        <v>1.44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27.5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2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30.44</v>
      </c>
      <c r="EZ60" s="74">
        <f>GDAM!T60+'OA&amp;GRIDCO'!NX60+RTM!JP60</f>
        <v>0</v>
      </c>
      <c r="FA60" s="74">
        <f>GDAM!Y60+RTM!JS60</f>
        <v>6.6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8.7199999999999989</v>
      </c>
      <c r="FF60" s="74">
        <f>GDAM!AF60+'OA&amp;GRIDCO'!OP60</f>
        <v>0</v>
      </c>
      <c r="FG60" s="1">
        <f t="shared" si="0"/>
        <v>1319.8103746096378</v>
      </c>
      <c r="FH60" s="1">
        <f t="shared" si="1"/>
        <v>126.39222222222223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/>
      <c r="N61" s="75"/>
      <c r="O61" s="277">
        <v>1.3</v>
      </c>
      <c r="P61" s="75"/>
      <c r="Q61" s="94">
        <v>2.9</v>
      </c>
      <c r="R61" s="75">
        <v>0.36</v>
      </c>
      <c r="S61" s="74">
        <v>25</v>
      </c>
      <c r="T61" s="75"/>
      <c r="U61" s="74">
        <v>37</v>
      </c>
      <c r="V61" s="75"/>
      <c r="W61" s="275">
        <v>9.07</v>
      </c>
      <c r="X61" s="75"/>
      <c r="Y61" s="75">
        <v>1.1399999999999999</v>
      </c>
      <c r="Z61" s="75"/>
      <c r="AA61" s="75">
        <v>3</v>
      </c>
      <c r="AB61" s="75"/>
      <c r="AC61" s="280">
        <v>3.7374047887941773</v>
      </c>
      <c r="AD61" s="75"/>
      <c r="AE61" s="4">
        <f>'OA&amp;GRIDCO'!W61+'Day Ahead IEX PXIL'!M61+RTM!M61</f>
        <v>29.9</v>
      </c>
      <c r="AF61" s="4">
        <f>'OA&amp;GRIDCO'!X61+'Day Ahead IEX PXIL'!N61+RTM!N61</f>
        <v>20.62</v>
      </c>
      <c r="AG61" s="4">
        <f>'OA&amp;GRIDCO'!AC61+'Day Ahead IEX PXIL'!S61+RTM!S61</f>
        <v>7.99</v>
      </c>
      <c r="AH61" s="4">
        <f>'OA&amp;GRIDCO'!AD61+'Day Ahead IEX PXIL'!T61+RTM!T61</f>
        <v>2.2222222222222223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195.88</v>
      </c>
      <c r="BD61" s="4">
        <f>'OA&amp;GRIDCO'!ER61+'Day Ahead IEX PXIL'!CB61+RTM!CB61</f>
        <v>48.97</v>
      </c>
      <c r="BE61" s="75">
        <f>'OA&amp;GRIDCO'!NW61+GDAM!U61</f>
        <v>24.55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6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14.8</v>
      </c>
      <c r="CZ61" s="4">
        <f>'OA&amp;GRIDCO'!IH61+'Day Ahead IEX PXIL'!EJ61+RTM!ED61</f>
        <v>3.7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8.76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28.4</v>
      </c>
      <c r="DP61" s="74">
        <f>'OA&amp;GRIDCO'!LT61+'Day Ahead IEX PXIL'!HP61+RTM!IV61</f>
        <v>0</v>
      </c>
      <c r="DQ61" s="74">
        <f>RTM!HK61</f>
        <v>1.44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25.52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1.67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29.72</v>
      </c>
      <c r="EZ61" s="74">
        <f>GDAM!T61+'OA&amp;GRIDCO'!NX61+RTM!JP61</f>
        <v>0</v>
      </c>
      <c r="FA61" s="74">
        <f>GDAM!Y61+RTM!JS61</f>
        <v>12.68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8.44</v>
      </c>
      <c r="FF61" s="74">
        <f>GDAM!AF61+'OA&amp;GRIDCO'!OP61</f>
        <v>0</v>
      </c>
      <c r="FG61" s="1">
        <f t="shared" si="0"/>
        <v>1338.434788809413</v>
      </c>
      <c r="FH61" s="1">
        <f t="shared" si="1"/>
        <v>126.39222222222223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/>
      <c r="N62" s="75"/>
      <c r="O62" s="277">
        <v>1.3</v>
      </c>
      <c r="P62" s="75"/>
      <c r="Q62" s="94">
        <v>2.9</v>
      </c>
      <c r="R62" s="75">
        <v>0.36</v>
      </c>
      <c r="S62" s="74">
        <v>25</v>
      </c>
      <c r="T62" s="75"/>
      <c r="U62" s="74">
        <v>37</v>
      </c>
      <c r="V62" s="75"/>
      <c r="W62" s="275">
        <v>10.45</v>
      </c>
      <c r="X62" s="75"/>
      <c r="Y62" s="75">
        <v>1.1000000000000001</v>
      </c>
      <c r="Z62" s="75"/>
      <c r="AA62" s="75">
        <v>2.5</v>
      </c>
      <c r="AB62" s="75"/>
      <c r="AC62" s="280">
        <v>3.6513775685917533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7.99</v>
      </c>
      <c r="AH62" s="4">
        <f>'OA&amp;GRIDCO'!AD62+'Day Ahead IEX PXIL'!T62+RTM!T62</f>
        <v>2.2222222222222223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195.88</v>
      </c>
      <c r="BD62" s="4">
        <f>'OA&amp;GRIDCO'!ER62+'Day Ahead IEX PXIL'!CB62+RTM!CB62</f>
        <v>48.97</v>
      </c>
      <c r="BE62" s="75">
        <f>'OA&amp;GRIDCO'!NW62+GDAM!U62</f>
        <v>20.53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6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14.8</v>
      </c>
      <c r="CZ62" s="4">
        <f>'OA&amp;GRIDCO'!IH62+'Day Ahead IEX PXIL'!EJ62+RTM!ED62</f>
        <v>3.7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8.76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28.4</v>
      </c>
      <c r="DP62" s="74">
        <f>'OA&amp;GRIDCO'!LT62+'Day Ahead IEX PXIL'!HP62+RTM!IV62</f>
        <v>0</v>
      </c>
      <c r="DQ62" s="74">
        <f>RTM!HK62</f>
        <v>1.44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1.67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24.669999999999998</v>
      </c>
      <c r="EZ62" s="74">
        <f>GDAM!T62+'OA&amp;GRIDCO'!NX62+RTM!JP62</f>
        <v>0</v>
      </c>
      <c r="FA62" s="74">
        <f>GDAM!Y62+RTM!JS62</f>
        <v>8.66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7.63</v>
      </c>
      <c r="FF62" s="74">
        <f>GDAM!AF62+'OA&amp;GRIDCO'!OP62</f>
        <v>0</v>
      </c>
      <c r="FG62" s="1">
        <f t="shared" si="0"/>
        <v>1314.2387615892108</v>
      </c>
      <c r="FH62" s="1">
        <f t="shared" si="1"/>
        <v>126.39222222222223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/>
      <c r="N63" s="75"/>
      <c r="O63" s="277">
        <v>1.2</v>
      </c>
      <c r="P63" s="75"/>
      <c r="Q63" s="94">
        <v>2.9</v>
      </c>
      <c r="R63" s="75">
        <v>0.36</v>
      </c>
      <c r="S63" s="74">
        <v>25</v>
      </c>
      <c r="T63" s="75"/>
      <c r="U63" s="74">
        <v>37</v>
      </c>
      <c r="V63" s="75"/>
      <c r="W63" s="275">
        <v>9.23</v>
      </c>
      <c r="X63" s="75"/>
      <c r="Y63" s="75">
        <v>1.49</v>
      </c>
      <c r="Z63" s="75"/>
      <c r="AA63" s="75">
        <v>2.27</v>
      </c>
      <c r="AB63" s="75"/>
      <c r="AC63" s="280">
        <v>3.5557917683668379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8.51</v>
      </c>
      <c r="AH63" s="4">
        <f>'OA&amp;GRIDCO'!AD63+'Day Ahead IEX PXIL'!T63+RTM!T63</f>
        <v>2.2222222222222223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5.15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195.88</v>
      </c>
      <c r="BD63" s="4">
        <f>'OA&amp;GRIDCO'!ER63+'Day Ahead IEX PXIL'!CB63+RTM!CB63</f>
        <v>48.97</v>
      </c>
      <c r="BE63" s="75">
        <f>'OA&amp;GRIDCO'!NW63+GDAM!U63</f>
        <v>20.010000000000002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8.4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14.8</v>
      </c>
      <c r="CZ63" s="4">
        <f>'OA&amp;GRIDCO'!IH63+'Day Ahead IEX PXIL'!EJ63+RTM!ED63</f>
        <v>3.7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8.76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28.4</v>
      </c>
      <c r="DP63" s="74">
        <f>'OA&amp;GRIDCO'!LT63+'Day Ahead IEX PXIL'!HP63+RTM!IV63</f>
        <v>0</v>
      </c>
      <c r="DQ63" s="74">
        <f>RTM!HK63</f>
        <v>1.24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22.71</v>
      </c>
      <c r="EZ63" s="74">
        <f>GDAM!T63+'OA&amp;GRIDCO'!NX63+RTM!JP63</f>
        <v>0</v>
      </c>
      <c r="FA63" s="74">
        <f>GDAM!Y63+RTM!JS63</f>
        <v>8.14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8.0299999999999994</v>
      </c>
      <c r="FF63" s="74">
        <f>GDAM!AF63+'OA&amp;GRIDCO'!OP63</f>
        <v>0</v>
      </c>
      <c r="FG63" s="1">
        <f t="shared" si="0"/>
        <v>1317.2831757889855</v>
      </c>
      <c r="FH63" s="1">
        <f t="shared" si="1"/>
        <v>126.39222222222223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/>
      <c r="N64" s="75"/>
      <c r="O64" s="277">
        <v>1.18</v>
      </c>
      <c r="P64" s="75"/>
      <c r="Q64" s="94">
        <v>2.9</v>
      </c>
      <c r="R64" s="75">
        <v>0.36</v>
      </c>
      <c r="S64" s="74">
        <v>25</v>
      </c>
      <c r="T64" s="75"/>
      <c r="U64" s="74">
        <v>37</v>
      </c>
      <c r="V64" s="75"/>
      <c r="W64" s="275">
        <v>8.94</v>
      </c>
      <c r="X64" s="75"/>
      <c r="Y64" s="75">
        <v>1.37</v>
      </c>
      <c r="Z64" s="75"/>
      <c r="AA64" s="75">
        <v>2.08</v>
      </c>
      <c r="AB64" s="75"/>
      <c r="AC64" s="280">
        <v>3.4793231281869073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8.51</v>
      </c>
      <c r="AH64" s="4">
        <f>'OA&amp;GRIDCO'!AD64+'Day Ahead IEX PXIL'!T64+RTM!T64</f>
        <v>2.2222222222222223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5.15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195.88</v>
      </c>
      <c r="BD64" s="4">
        <f>'OA&amp;GRIDCO'!ER64+'Day Ahead IEX PXIL'!CB64+RTM!CB64</f>
        <v>48.97</v>
      </c>
      <c r="BE64" s="75">
        <f>'OA&amp;GRIDCO'!NW64+GDAM!U64</f>
        <v>22.590000000000003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8.4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14.8</v>
      </c>
      <c r="CZ64" s="4">
        <f>'OA&amp;GRIDCO'!IH64+'Day Ahead IEX PXIL'!EJ64+RTM!ED64</f>
        <v>3.7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8.76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28.4</v>
      </c>
      <c r="DP64" s="74">
        <f>'OA&amp;GRIDCO'!LT64+'Day Ahead IEX PXIL'!HP64+RTM!IV64</f>
        <v>0</v>
      </c>
      <c r="DQ64" s="74">
        <f>RTM!HK64</f>
        <v>1.24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0.88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22.5</v>
      </c>
      <c r="EZ64" s="74">
        <f>GDAM!T64+'OA&amp;GRIDCO'!NX64+RTM!JP64</f>
        <v>0</v>
      </c>
      <c r="FA64" s="74">
        <f>GDAM!Y64+RTM!JS64</f>
        <v>10.72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8.77</v>
      </c>
      <c r="FF64" s="74">
        <f>GDAM!AF64+'OA&amp;GRIDCO'!OP64</f>
        <v>0</v>
      </c>
      <c r="FG64" s="1">
        <f t="shared" si="0"/>
        <v>1321.7567071488056</v>
      </c>
      <c r="FH64" s="1">
        <f t="shared" si="1"/>
        <v>126.39222222222223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/>
      <c r="N65" s="75"/>
      <c r="O65" s="277">
        <v>1.1000000000000001</v>
      </c>
      <c r="P65" s="75"/>
      <c r="Q65" s="94">
        <v>2.9</v>
      </c>
      <c r="R65" s="75">
        <v>0.36</v>
      </c>
      <c r="S65" s="74">
        <v>25</v>
      </c>
      <c r="T65" s="75"/>
      <c r="U65" s="74">
        <v>37</v>
      </c>
      <c r="V65" s="75"/>
      <c r="W65" s="275">
        <v>7.78</v>
      </c>
      <c r="X65" s="75"/>
      <c r="Y65" s="75">
        <v>1.21</v>
      </c>
      <c r="Z65" s="75"/>
      <c r="AA65" s="75">
        <v>1.83</v>
      </c>
      <c r="AB65" s="75"/>
      <c r="AC65" s="280">
        <v>3.2690343676920932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8.51</v>
      </c>
      <c r="AH65" s="4">
        <f>'OA&amp;GRIDCO'!AD65+'Day Ahead IEX PXIL'!T65+RTM!T65</f>
        <v>2.2222222222222223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6.19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195.88</v>
      </c>
      <c r="BD65" s="4">
        <f>'OA&amp;GRIDCO'!ER65+'Day Ahead IEX PXIL'!CB65+RTM!CB65</f>
        <v>48.97</v>
      </c>
      <c r="BE65" s="75">
        <f>'OA&amp;GRIDCO'!NW65+GDAM!U65</f>
        <v>20.840000000000003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8.4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14.8</v>
      </c>
      <c r="CZ65" s="4">
        <f>'OA&amp;GRIDCO'!IH65+'Day Ahead IEX PXIL'!EJ65+RTM!ED65</f>
        <v>3.7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8.76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28.4</v>
      </c>
      <c r="DP65" s="74">
        <f>'OA&amp;GRIDCO'!LT65+'Day Ahead IEX PXIL'!HP65+RTM!IV65</f>
        <v>0</v>
      </c>
      <c r="DQ65" s="74">
        <f>RTM!HK65</f>
        <v>1.24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1.67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23.53</v>
      </c>
      <c r="EZ65" s="74">
        <f>GDAM!T65+'OA&amp;GRIDCO'!NX65+RTM!JP65</f>
        <v>0</v>
      </c>
      <c r="FA65" s="74">
        <f>GDAM!Y65+RTM!JS65</f>
        <v>8.9700000000000006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8.7100000000000009</v>
      </c>
      <c r="FF65" s="74">
        <f>GDAM!AF65+'OA&amp;GRIDCO'!OP65</f>
        <v>0</v>
      </c>
      <c r="FG65" s="1">
        <f t="shared" si="0"/>
        <v>1318.6464183883108</v>
      </c>
      <c r="FH65" s="1">
        <f t="shared" si="1"/>
        <v>126.39222222222223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/>
      <c r="N66" s="75"/>
      <c r="O66" s="277">
        <v>1.05</v>
      </c>
      <c r="P66" s="75"/>
      <c r="Q66" s="94">
        <v>2.9</v>
      </c>
      <c r="R66" s="75">
        <v>0.36</v>
      </c>
      <c r="S66" s="74">
        <v>25</v>
      </c>
      <c r="T66" s="75"/>
      <c r="U66" s="74">
        <v>37</v>
      </c>
      <c r="V66" s="75"/>
      <c r="W66" s="275">
        <v>6.2</v>
      </c>
      <c r="X66" s="75"/>
      <c r="Y66" s="75">
        <v>1.18</v>
      </c>
      <c r="Z66" s="75"/>
      <c r="AA66" s="75">
        <v>1.8</v>
      </c>
      <c r="AB66" s="75"/>
      <c r="AC66" s="280">
        <v>3.0109527070848223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8.51</v>
      </c>
      <c r="AH66" s="4">
        <f>'OA&amp;GRIDCO'!AD66+'Day Ahead IEX PXIL'!T66+RTM!T66</f>
        <v>2.2222222222222223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6.19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195.88</v>
      </c>
      <c r="BD66" s="4">
        <f>'OA&amp;GRIDCO'!ER66+'Day Ahead IEX PXIL'!CB66+RTM!CB66</f>
        <v>48.97</v>
      </c>
      <c r="BE66" s="75">
        <f>'OA&amp;GRIDCO'!NW66+GDAM!U66</f>
        <v>23.73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8.4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14.8</v>
      </c>
      <c r="CZ66" s="4">
        <f>'OA&amp;GRIDCO'!IH66+'Day Ahead IEX PXIL'!EJ66+RTM!ED66</f>
        <v>3.7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8.76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28.4</v>
      </c>
      <c r="DP66" s="74">
        <f>'OA&amp;GRIDCO'!LT66+'Day Ahead IEX PXIL'!HP66+RTM!IV66</f>
        <v>0</v>
      </c>
      <c r="DQ66" s="74">
        <f>RTM!HK66</f>
        <v>1.24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1.67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29.1</v>
      </c>
      <c r="EZ66" s="74">
        <f>GDAM!T66+'OA&amp;GRIDCO'!NX66+RTM!JP66</f>
        <v>0</v>
      </c>
      <c r="FA66" s="74">
        <f>GDAM!Y66+RTM!JS66</f>
        <v>11.86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9.09</v>
      </c>
      <c r="FF66" s="74">
        <f>GDAM!AF66+'OA&amp;GRIDCO'!OP66</f>
        <v>0</v>
      </c>
      <c r="FG66" s="1">
        <f t="shared" si="0"/>
        <v>1328.0783367277033</v>
      </c>
      <c r="FH66" s="1">
        <f t="shared" si="1"/>
        <v>126.39222222222223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/>
      <c r="N67" s="75"/>
      <c r="O67" s="277">
        <v>1.01</v>
      </c>
      <c r="P67" s="75"/>
      <c r="Q67" s="94">
        <v>2.9</v>
      </c>
      <c r="R67" s="75">
        <v>0.36</v>
      </c>
      <c r="S67" s="74">
        <v>25</v>
      </c>
      <c r="T67" s="75"/>
      <c r="U67" s="74">
        <v>37</v>
      </c>
      <c r="V67" s="75"/>
      <c r="W67" s="275">
        <v>4.12</v>
      </c>
      <c r="X67" s="75"/>
      <c r="Y67" s="75">
        <v>1.02</v>
      </c>
      <c r="Z67" s="75"/>
      <c r="AA67" s="75">
        <v>1.54</v>
      </c>
      <c r="AB67" s="75"/>
      <c r="AC67" s="280">
        <v>1.9470827505815187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8.51</v>
      </c>
      <c r="AH67" s="4">
        <f>'OA&amp;GRIDCO'!AD67+'Day Ahead IEX PXIL'!T67+RTM!T67</f>
        <v>2.2222222222222223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195.88</v>
      </c>
      <c r="BD67" s="4">
        <f>'OA&amp;GRIDCO'!ER67+'Day Ahead IEX PXIL'!CB67+RTM!CB67</f>
        <v>48.97</v>
      </c>
      <c r="BE67" s="75">
        <f>'OA&amp;GRIDCO'!NW67+GDAM!U67</f>
        <v>12.39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8.4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14.8</v>
      </c>
      <c r="CZ67" s="4">
        <f>'OA&amp;GRIDCO'!IH67+'Day Ahead IEX PXIL'!EJ67+RTM!ED67</f>
        <v>3.7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7.22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28.4</v>
      </c>
      <c r="DP67" s="74">
        <f>'OA&amp;GRIDCO'!LT67+'Day Ahead IEX PXIL'!HP67+RTM!IV67</f>
        <v>0</v>
      </c>
      <c r="DQ67" s="74">
        <f>RTM!HK67</f>
        <v>1.24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1.33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21.990000000000002</v>
      </c>
      <c r="EZ67" s="74">
        <f>GDAM!T67+'OA&amp;GRIDCO'!NX67+RTM!JP67</f>
        <v>0</v>
      </c>
      <c r="FA67" s="74">
        <f>GDAM!Y67+RTM!JS67</f>
        <v>1.76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8.57</v>
      </c>
      <c r="FF67" s="74">
        <f>GDAM!AF67+'OA&amp;GRIDCO'!OP67</f>
        <v>0</v>
      </c>
      <c r="FG67" s="1">
        <f t="shared" si="0"/>
        <v>1286.5344667712</v>
      </c>
      <c r="FH67" s="1">
        <f t="shared" si="1"/>
        <v>126.39222222222223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/>
      <c r="N68" s="75"/>
      <c r="O68" s="277">
        <v>0.9</v>
      </c>
      <c r="P68" s="75"/>
      <c r="Q68" s="94">
        <v>2.9</v>
      </c>
      <c r="R68" s="75">
        <v>0.36</v>
      </c>
      <c r="S68" s="74">
        <v>25</v>
      </c>
      <c r="T68" s="75"/>
      <c r="U68" s="74">
        <v>37</v>
      </c>
      <c r="V68" s="75"/>
      <c r="W68" s="275">
        <v>6.42</v>
      </c>
      <c r="X68" s="75"/>
      <c r="Y68" s="75">
        <v>0.85</v>
      </c>
      <c r="Z68" s="75"/>
      <c r="AA68" s="75">
        <v>1.29</v>
      </c>
      <c r="AB68" s="75"/>
      <c r="AC68" s="280">
        <v>1.8600996723768457</v>
      </c>
      <c r="AD68" s="75"/>
      <c r="AE68" s="4">
        <f>'OA&amp;GRIDCO'!W68+'Day Ahead IEX PXIL'!M68+RTM!M68</f>
        <v>29.9</v>
      </c>
      <c r="AF68" s="4">
        <f>'OA&amp;GRIDCO'!X68+'Day Ahead IEX PXIL'!N68+RTM!N68</f>
        <v>20.62</v>
      </c>
      <c r="AG68" s="4">
        <f>'OA&amp;GRIDCO'!AC68+'Day Ahead IEX PXIL'!S68+RTM!S68</f>
        <v>8.51</v>
      </c>
      <c r="AH68" s="4">
        <f>'OA&amp;GRIDCO'!AD68+'Day Ahead IEX PXIL'!T68+RTM!T68</f>
        <v>2.2222222222222223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195.88</v>
      </c>
      <c r="BD68" s="4">
        <f>'OA&amp;GRIDCO'!ER68+'Day Ahead IEX PXIL'!CB68+RTM!CB68</f>
        <v>48.97</v>
      </c>
      <c r="BE68" s="75">
        <f>'OA&amp;GRIDCO'!NW68+GDAM!U68</f>
        <v>17.440000000000001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8.4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14.8</v>
      </c>
      <c r="CZ68" s="4">
        <f>'OA&amp;GRIDCO'!IH68+'Day Ahead IEX PXIL'!EJ68+RTM!ED68</f>
        <v>3.7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7.22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28.4</v>
      </c>
      <c r="DP68" s="74">
        <f>'OA&amp;GRIDCO'!LT68+'Day Ahead IEX PXIL'!HP68+RTM!IV68</f>
        <v>0</v>
      </c>
      <c r="DQ68" s="74">
        <f>RTM!HK68</f>
        <v>1.24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1.33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20.55</v>
      </c>
      <c r="EZ68" s="74">
        <f>GDAM!T68+'OA&amp;GRIDCO'!NX68+RTM!JP68</f>
        <v>0</v>
      </c>
      <c r="FA68" s="74">
        <f>GDAM!Y68+RTM!JS68</f>
        <v>5.57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7.8199999999999994</v>
      </c>
      <c r="FF68" s="74">
        <f>GDAM!AF68+'OA&amp;GRIDCO'!OP68</f>
        <v>0</v>
      </c>
      <c r="FG68" s="1">
        <f t="shared" si="0"/>
        <v>1303.0674836929952</v>
      </c>
      <c r="FH68" s="1">
        <f t="shared" si="1"/>
        <v>126.39222222222223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/>
      <c r="N69" s="75"/>
      <c r="O69" s="277">
        <v>0.8</v>
      </c>
      <c r="P69" s="75"/>
      <c r="Q69" s="94">
        <v>2.9</v>
      </c>
      <c r="R69" s="75">
        <v>0.36</v>
      </c>
      <c r="S69" s="74">
        <v>25</v>
      </c>
      <c r="T69" s="75"/>
      <c r="U69" s="74">
        <v>37</v>
      </c>
      <c r="V69" s="75"/>
      <c r="W69" s="275">
        <v>1.04</v>
      </c>
      <c r="X69" s="75"/>
      <c r="Y69" s="75">
        <v>0.8</v>
      </c>
      <c r="Z69" s="75"/>
      <c r="AA69" s="75">
        <v>1.2</v>
      </c>
      <c r="AB69" s="75"/>
      <c r="AC69" s="280">
        <v>1.7731165941721732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8.51</v>
      </c>
      <c r="AH69" s="4">
        <f>'OA&amp;GRIDCO'!AD69+'Day Ahead IEX PXIL'!T69+RTM!T69</f>
        <v>2.2222222222222223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195.88</v>
      </c>
      <c r="BD69" s="4">
        <f>'OA&amp;GRIDCO'!ER69+'Day Ahead IEX PXIL'!CB69+RTM!CB69</f>
        <v>48.97</v>
      </c>
      <c r="BE69" s="75">
        <f>'OA&amp;GRIDCO'!NW69+GDAM!U69</f>
        <v>14.55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8.4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14.8</v>
      </c>
      <c r="CZ69" s="4">
        <f>'OA&amp;GRIDCO'!IH69+'Day Ahead IEX PXIL'!EJ69+RTM!ED69</f>
        <v>3.7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7.22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28.4</v>
      </c>
      <c r="DP69" s="74">
        <f>'OA&amp;GRIDCO'!LT69+'Day Ahead IEX PXIL'!HP69+RTM!IV69</f>
        <v>0</v>
      </c>
      <c r="DQ69" s="74">
        <f>RTM!HK69</f>
        <v>1.24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1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20.13</v>
      </c>
      <c r="EZ69" s="74">
        <f>GDAM!T69+'OA&amp;GRIDCO'!NX69+RTM!JP69</f>
        <v>0</v>
      </c>
      <c r="FA69" s="74">
        <f>GDAM!Y69+RTM!JS69</f>
        <v>2.68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7.37</v>
      </c>
      <c r="FF69" s="74">
        <f>GDAM!AF69+'OA&amp;GRIDCO'!OP69</f>
        <v>0</v>
      </c>
      <c r="FG69" s="1">
        <f t="shared" si="0"/>
        <v>1280.2005006147906</v>
      </c>
      <c r="FH69" s="1">
        <f t="shared" si="1"/>
        <v>126.39222222222223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/>
      <c r="N70" s="75"/>
      <c r="O70" s="277">
        <v>0.8</v>
      </c>
      <c r="P70" s="75"/>
      <c r="Q70" s="94">
        <v>2.9</v>
      </c>
      <c r="R70" s="75">
        <v>0.36</v>
      </c>
      <c r="S70" s="74">
        <v>25</v>
      </c>
      <c r="T70" s="75"/>
      <c r="U70" s="74">
        <v>37</v>
      </c>
      <c r="V70" s="75"/>
      <c r="W70" s="275">
        <v>0.48</v>
      </c>
      <c r="X70" s="75"/>
      <c r="Y70" s="75">
        <v>0.9</v>
      </c>
      <c r="Z70" s="75"/>
      <c r="AA70" s="75">
        <v>1</v>
      </c>
      <c r="AB70" s="75"/>
      <c r="AC70" s="280">
        <v>1.5924594317470837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8.51</v>
      </c>
      <c r="AH70" s="4">
        <f>'OA&amp;GRIDCO'!AD70+'Day Ahead IEX PXIL'!T70+RTM!T70</f>
        <v>2.2222222222222223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8.25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195.88</v>
      </c>
      <c r="BD70" s="4">
        <f>'OA&amp;GRIDCO'!ER70+'Day Ahead IEX PXIL'!CB70+RTM!CB70</f>
        <v>48.97</v>
      </c>
      <c r="BE70" s="75">
        <f>'OA&amp;GRIDCO'!NW70+GDAM!U70</f>
        <v>13.520000000000001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8.4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14.8</v>
      </c>
      <c r="CZ70" s="4">
        <f>'OA&amp;GRIDCO'!IH70+'Day Ahead IEX PXIL'!EJ70+RTM!ED70</f>
        <v>3.7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7.22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28.4</v>
      </c>
      <c r="DP70" s="74">
        <f>'OA&amp;GRIDCO'!LT70+'Day Ahead IEX PXIL'!HP70+RTM!IV70</f>
        <v>0</v>
      </c>
      <c r="DQ70" s="74">
        <f>RTM!HK70</f>
        <v>1.24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1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18.28</v>
      </c>
      <c r="EZ70" s="74">
        <f>GDAM!T70+'OA&amp;GRIDCO'!NX70+RTM!JP70</f>
        <v>0</v>
      </c>
      <c r="FA70" s="74">
        <f>GDAM!Y70+RTM!JS70</f>
        <v>1.65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7.06</v>
      </c>
      <c r="FF70" s="74">
        <f>GDAM!AF70+'OA&amp;GRIDCO'!OP70</f>
        <v>0</v>
      </c>
      <c r="FG70" s="1">
        <f t="shared" si="0"/>
        <v>1282.0898434523658</v>
      </c>
      <c r="FH70" s="1">
        <f t="shared" si="1"/>
        <v>126.39222222222223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/>
      <c r="N71" s="75"/>
      <c r="O71" s="277">
        <v>0.8</v>
      </c>
      <c r="P71" s="75"/>
      <c r="Q71" s="94">
        <v>2.9</v>
      </c>
      <c r="R71" s="75">
        <v>0.36</v>
      </c>
      <c r="S71" s="74">
        <v>25</v>
      </c>
      <c r="T71" s="75"/>
      <c r="U71" s="74">
        <v>37</v>
      </c>
      <c r="V71" s="75"/>
      <c r="W71" s="275">
        <v>0.61</v>
      </c>
      <c r="X71" s="75"/>
      <c r="Y71" s="75">
        <v>1</v>
      </c>
      <c r="Z71" s="75"/>
      <c r="AA71" s="75">
        <v>1</v>
      </c>
      <c r="AB71" s="75"/>
      <c r="AC71" s="280">
        <v>1.1470296026989799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8.51</v>
      </c>
      <c r="AH71" s="4">
        <f>'OA&amp;GRIDCO'!AD71+'Day Ahead IEX PXIL'!T71+RTM!T71</f>
        <v>2.2222222222222223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15.46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195.88</v>
      </c>
      <c r="BD71" s="4">
        <f>'OA&amp;GRIDCO'!ER71+'Day Ahead IEX PXIL'!CB71+RTM!CB71</f>
        <v>48.97</v>
      </c>
      <c r="BE71" s="75">
        <f>'OA&amp;GRIDCO'!NW71+GDAM!U71</f>
        <v>15.38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8.4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14.8</v>
      </c>
      <c r="CZ71" s="4">
        <f>'OA&amp;GRIDCO'!IH71+'Day Ahead IEX PXIL'!EJ71+RTM!ED71</f>
        <v>3.7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7.22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28.4</v>
      </c>
      <c r="DP71" s="74">
        <f>'OA&amp;GRIDCO'!LT71+'Day Ahead IEX PXIL'!HP71+RTM!IV71</f>
        <v>0</v>
      </c>
      <c r="DQ71" s="74">
        <f>RTM!HK71</f>
        <v>1.24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0.56000000000000005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19.62</v>
      </c>
      <c r="EZ71" s="74">
        <f>GDAM!T71+'OA&amp;GRIDCO'!NX71+RTM!JP71</f>
        <v>0</v>
      </c>
      <c r="FA71" s="74">
        <f>GDAM!Y71+RTM!JS71</f>
        <v>3.51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6.6000000000000005</v>
      </c>
      <c r="FF71" s="74">
        <f>GDAM!AF71+'OA&amp;GRIDCO'!OP71</f>
        <v>0</v>
      </c>
      <c r="FG71" s="1">
        <f t="shared" si="0"/>
        <v>1291.7744136233173</v>
      </c>
      <c r="FH71" s="1">
        <f t="shared" si="1"/>
        <v>126.39222222222223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/>
      <c r="N72" s="75"/>
      <c r="O72" s="277">
        <v>0.72</v>
      </c>
      <c r="P72" s="75"/>
      <c r="Q72" s="94">
        <v>2.9</v>
      </c>
      <c r="R72" s="75">
        <v>0.36</v>
      </c>
      <c r="S72" s="74">
        <v>25</v>
      </c>
      <c r="T72" s="75"/>
      <c r="U72" s="74">
        <v>37</v>
      </c>
      <c r="V72" s="75"/>
      <c r="W72" s="275">
        <v>0.56999999999999995</v>
      </c>
      <c r="X72" s="75"/>
      <c r="Y72" s="75">
        <v>1.1000000000000001</v>
      </c>
      <c r="Z72" s="75"/>
      <c r="AA72" s="75">
        <v>1.1000000000000001</v>
      </c>
      <c r="AB72" s="75"/>
      <c r="AC72" s="280">
        <v>1.05599550724668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8.51</v>
      </c>
      <c r="AH72" s="4">
        <f>'OA&amp;GRIDCO'!AD72+'Day Ahead IEX PXIL'!T72+RTM!T72</f>
        <v>2.2222222222222223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15.46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195.88</v>
      </c>
      <c r="BD72" s="4">
        <f>'OA&amp;GRIDCO'!ER72+'Day Ahead IEX PXIL'!CB72+RTM!CB72</f>
        <v>48.97</v>
      </c>
      <c r="BE72" s="75">
        <f>'OA&amp;GRIDCO'!NW72+GDAM!U72</f>
        <v>14.55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8.4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14.8</v>
      </c>
      <c r="CZ72" s="4">
        <f>'OA&amp;GRIDCO'!IH72+'Day Ahead IEX PXIL'!EJ72+RTM!ED72</f>
        <v>3.7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7.22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1.24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0.33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18.690000000000001</v>
      </c>
      <c r="EZ72" s="74">
        <f>GDAM!T72+'OA&amp;GRIDCO'!NX72+RTM!JP72</f>
        <v>0</v>
      </c>
      <c r="FA72" s="74">
        <f>GDAM!Y72+RTM!JS72</f>
        <v>2.68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5.82</v>
      </c>
      <c r="FF72" s="74">
        <f>GDAM!AF72+'OA&amp;GRIDCO'!OP72</f>
        <v>0</v>
      </c>
      <c r="FG72" s="1">
        <f t="shared" si="0"/>
        <v>1306.0297795278652</v>
      </c>
      <c r="FH72" s="1">
        <f t="shared" si="1"/>
        <v>128.39222222222222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/>
      <c r="N73" s="75"/>
      <c r="O73" s="277">
        <v>0.45</v>
      </c>
      <c r="P73" s="75"/>
      <c r="Q73" s="94">
        <v>2.9</v>
      </c>
      <c r="R73" s="75">
        <v>0.36</v>
      </c>
      <c r="S73" s="74">
        <v>25</v>
      </c>
      <c r="T73" s="75"/>
      <c r="U73" s="74">
        <v>37</v>
      </c>
      <c r="V73" s="75"/>
      <c r="W73" s="275">
        <v>0.49</v>
      </c>
      <c r="X73" s="75"/>
      <c r="Y73" s="75">
        <v>0.9</v>
      </c>
      <c r="Z73" s="75"/>
      <c r="AA73" s="75">
        <v>1.5</v>
      </c>
      <c r="AB73" s="75"/>
      <c r="AC73" s="280">
        <v>0.99227164043007021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8.51</v>
      </c>
      <c r="AH73" s="4">
        <f>'OA&amp;GRIDCO'!AD73+'Day Ahead IEX PXIL'!T73+RTM!T73</f>
        <v>2.2222222222222223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20.62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195.88</v>
      </c>
      <c r="BD73" s="4">
        <f>'OA&amp;GRIDCO'!ER73+'Day Ahead IEX PXIL'!CB73+RTM!CB73</f>
        <v>48.97</v>
      </c>
      <c r="BE73" s="75">
        <f>'OA&amp;GRIDCO'!NW73+GDAM!U73</f>
        <v>16.200000000000003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8.4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14.8</v>
      </c>
      <c r="CZ73" s="4">
        <f>'OA&amp;GRIDCO'!IH73+'Day Ahead IEX PXIL'!EJ73+RTM!ED73</f>
        <v>3.7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7.22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1.24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0.11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16.57</v>
      </c>
      <c r="EZ73" s="74">
        <f>GDAM!T73+'OA&amp;GRIDCO'!NX73+RTM!JP73</f>
        <v>0</v>
      </c>
      <c r="FA73" s="74">
        <f>GDAM!Y73+RTM!JS73</f>
        <v>4.33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4.33</v>
      </c>
      <c r="FF73" s="74">
        <f>GDAM!AF73+'OA&amp;GRIDCO'!OP73</f>
        <v>0</v>
      </c>
      <c r="FG73" s="1">
        <f t="shared" si="0"/>
        <v>1320.9090556610483</v>
      </c>
      <c r="FH73" s="1">
        <f t="shared" si="1"/>
        <v>128.39222222222222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/>
      <c r="N74" s="75"/>
      <c r="O74" s="277">
        <v>0.5</v>
      </c>
      <c r="P74" s="75"/>
      <c r="Q74" s="94">
        <v>2.9</v>
      </c>
      <c r="R74" s="75">
        <v>0.36</v>
      </c>
      <c r="S74" s="74">
        <v>25</v>
      </c>
      <c r="T74" s="75"/>
      <c r="U74" s="74">
        <v>37</v>
      </c>
      <c r="V74" s="75"/>
      <c r="W74" s="275">
        <v>0.26</v>
      </c>
      <c r="X74" s="75"/>
      <c r="Y74" s="75">
        <v>1</v>
      </c>
      <c r="Z74" s="75"/>
      <c r="AA74" s="75">
        <v>1.4</v>
      </c>
      <c r="AB74" s="75"/>
      <c r="AC74" s="280">
        <v>0.88332292482555086</v>
      </c>
      <c r="AD74" s="75"/>
      <c r="AE74" s="4">
        <f>'OA&amp;GRIDCO'!W74+'Day Ahead IEX PXIL'!M74+RTM!M74</f>
        <v>30.93</v>
      </c>
      <c r="AF74" s="4">
        <f>'OA&amp;GRIDCO'!X74+'Day Ahead IEX PXIL'!N74+RTM!N74</f>
        <v>20.62</v>
      </c>
      <c r="AG74" s="4">
        <f>'OA&amp;GRIDCO'!AC74+'Day Ahead IEX PXIL'!S74+RTM!S74</f>
        <v>8.51</v>
      </c>
      <c r="AH74" s="4">
        <f>'OA&amp;GRIDCO'!AD74+'Day Ahead IEX PXIL'!T74+RTM!T74</f>
        <v>2.2222222222222223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195.88</v>
      </c>
      <c r="BD74" s="4">
        <f>'OA&amp;GRIDCO'!ER74+'Day Ahead IEX PXIL'!CB74+RTM!CB74</f>
        <v>48.97</v>
      </c>
      <c r="BE74" s="75">
        <f>'OA&amp;GRIDCO'!NW74+GDAM!U74</f>
        <v>11.870000000000001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8.4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14.8</v>
      </c>
      <c r="CZ74" s="4">
        <f>'OA&amp;GRIDCO'!IH74+'Day Ahead IEX PXIL'!EJ74+RTM!ED74</f>
        <v>3.7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7.22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1.24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0.11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16.86</v>
      </c>
      <c r="EZ74" s="74">
        <f>GDAM!T74+'OA&amp;GRIDCO'!NX74+RTM!JP74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3.34</v>
      </c>
      <c r="FF74" s="74">
        <f>GDAM!AF74+'OA&amp;GRIDCO'!OP74</f>
        <v>0</v>
      </c>
      <c r="FG74" s="1">
        <f t="shared" si="0"/>
        <v>1322.7813069454439</v>
      </c>
      <c r="FH74" s="1">
        <f t="shared" si="1"/>
        <v>128.39222222222222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/>
      <c r="N75" s="75"/>
      <c r="O75" s="277">
        <v>0.3</v>
      </c>
      <c r="P75" s="75"/>
      <c r="Q75" s="94">
        <v>2.9</v>
      </c>
      <c r="R75" s="75">
        <v>0.36</v>
      </c>
      <c r="S75" s="74">
        <v>25</v>
      </c>
      <c r="T75" s="75"/>
      <c r="U75" s="74">
        <v>37</v>
      </c>
      <c r="V75" s="75"/>
      <c r="W75" s="275">
        <v>0.34</v>
      </c>
      <c r="X75" s="75"/>
      <c r="Y75" s="75">
        <v>1.5</v>
      </c>
      <c r="Z75" s="75"/>
      <c r="AA75" s="75">
        <v>1</v>
      </c>
      <c r="AB75" s="75"/>
      <c r="AC75" s="280">
        <v>0.55530798225903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8.51</v>
      </c>
      <c r="AH75" s="4">
        <f>'OA&amp;GRIDCO'!AD75+'Day Ahead IEX PXIL'!T75+RTM!T75</f>
        <v>2.2222222222222223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195.88</v>
      </c>
      <c r="BD75" s="4">
        <f>'OA&amp;GRIDCO'!ER75+'Day Ahead IEX PXIL'!CB75+RTM!CB75</f>
        <v>48.97</v>
      </c>
      <c r="BE75" s="75">
        <f>'OA&amp;GRIDCO'!NW75+GDAM!U75</f>
        <v>6.15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28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8.4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14.8</v>
      </c>
      <c r="CZ75" s="4">
        <f>'OA&amp;GRIDCO'!IH75+'Day Ahead IEX PXIL'!EJ75+RTM!ED75</f>
        <v>3.7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8.25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1.24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15.020000000000001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2.9699999999999998</v>
      </c>
      <c r="FF75" s="74">
        <f>GDAM!AF75+'OA&amp;GRIDCO'!OP75</f>
        <v>0</v>
      </c>
      <c r="FG75" s="1">
        <f t="shared" si="0"/>
        <v>1347.7221920028776</v>
      </c>
      <c r="FH75" s="1">
        <f t="shared" si="1"/>
        <v>128.39222222222222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/>
      <c r="N76" s="75"/>
      <c r="O76" s="277">
        <v>0.3</v>
      </c>
      <c r="P76" s="75"/>
      <c r="Q76" s="94">
        <v>2.9</v>
      </c>
      <c r="R76" s="75">
        <v>0.36</v>
      </c>
      <c r="S76" s="74">
        <v>25</v>
      </c>
      <c r="T76" s="75"/>
      <c r="U76" s="74">
        <v>37</v>
      </c>
      <c r="V76" s="75"/>
      <c r="W76" s="275">
        <v>0.33</v>
      </c>
      <c r="X76" s="75"/>
      <c r="Y76" s="75">
        <v>0.9</v>
      </c>
      <c r="Z76" s="75"/>
      <c r="AA76" s="75">
        <v>1</v>
      </c>
      <c r="AB76" s="75"/>
      <c r="AC76" s="280">
        <v>0.37323979135442992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8.51</v>
      </c>
      <c r="AH76" s="4">
        <f>'OA&amp;GRIDCO'!AD76+'Day Ahead IEX PXIL'!T76+RTM!T76</f>
        <v>2.2222222222222223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195.88</v>
      </c>
      <c r="BD76" s="4">
        <f>'OA&amp;GRIDCO'!ER76+'Day Ahead IEX PXIL'!CB76+RTM!CB76</f>
        <v>48.97</v>
      </c>
      <c r="BE76" s="75">
        <f>'OA&amp;GRIDCO'!NW76+GDAM!U76</f>
        <v>6.5600000000000005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28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8.4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14.8</v>
      </c>
      <c r="CZ76" s="4">
        <f>'OA&amp;GRIDCO'!IH76+'Day Ahead IEX PXIL'!EJ76+RTM!ED76</f>
        <v>3.7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8.25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1.24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12.39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2.7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1342.8401238119732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128.39222222222222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/>
      <c r="N77" s="75"/>
      <c r="O77" s="277">
        <v>0.28000000000000003</v>
      </c>
      <c r="P77" s="75"/>
      <c r="Q77" s="94">
        <v>2.9</v>
      </c>
      <c r="R77" s="75">
        <v>0.36</v>
      </c>
      <c r="S77" s="74">
        <v>25</v>
      </c>
      <c r="T77" s="75"/>
      <c r="U77" s="74">
        <v>37</v>
      </c>
      <c r="V77" s="75"/>
      <c r="W77" s="275">
        <v>0.26</v>
      </c>
      <c r="X77" s="75"/>
      <c r="Y77" s="75">
        <v>0.6</v>
      </c>
      <c r="Z77" s="75"/>
      <c r="AA77" s="75">
        <v>1</v>
      </c>
      <c r="AB77" s="75"/>
      <c r="AC77" s="280">
        <v>0.31861933408304999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8.51</v>
      </c>
      <c r="AH77" s="4">
        <f>'OA&amp;GRIDCO'!AD77+'Day Ahead IEX PXIL'!T77+RTM!T77</f>
        <v>2.2222222222222223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30.93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195.88</v>
      </c>
      <c r="BD77" s="4">
        <f>'OA&amp;GRIDCO'!ER77+'Day Ahead IEX PXIL'!CB77+RTM!CB77</f>
        <v>48.97</v>
      </c>
      <c r="BE77" s="75">
        <f>'OA&amp;GRIDCO'!NW77+GDAM!U77</f>
        <v>2.69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28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8.4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14.8</v>
      </c>
      <c r="CZ77" s="4">
        <f>'OA&amp;GRIDCO'!IH77+'Day Ahead IEX PXIL'!EJ77+RTM!ED77</f>
        <v>3.7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8.25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1.24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10.92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2.4000000000000004</v>
      </c>
      <c r="FF77" s="74">
        <f>GDAM!AF77+'OA&amp;GRIDCO'!OP77</f>
        <v>0</v>
      </c>
      <c r="FG77" s="1">
        <f t="shared" si="2"/>
        <v>1366.2855033547019</v>
      </c>
      <c r="FH77" s="1">
        <f t="shared" si="3"/>
        <v>128.39222222222222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/>
      <c r="N78" s="75"/>
      <c r="O78" s="277">
        <v>0.25</v>
      </c>
      <c r="P78" s="75"/>
      <c r="Q78" s="94">
        <v>2.9</v>
      </c>
      <c r="R78" s="75">
        <v>0.36</v>
      </c>
      <c r="S78" s="74">
        <v>25</v>
      </c>
      <c r="T78" s="75"/>
      <c r="U78" s="74">
        <v>37</v>
      </c>
      <c r="V78" s="75"/>
      <c r="W78" s="275">
        <v>0.33</v>
      </c>
      <c r="X78" s="75"/>
      <c r="Y78" s="75">
        <v>0.6</v>
      </c>
      <c r="Z78" s="75"/>
      <c r="AA78" s="75">
        <v>0.7</v>
      </c>
      <c r="AB78" s="75"/>
      <c r="AC78" s="280">
        <v>0.13655114317844999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8.51</v>
      </c>
      <c r="AH78" s="4">
        <f>'OA&amp;GRIDCO'!AD78+'Day Ahead IEX PXIL'!T78+RTM!T78</f>
        <v>2.2222222222222223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30.93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195.88</v>
      </c>
      <c r="BD78" s="4">
        <f>'OA&amp;GRIDCO'!ER78+'Day Ahead IEX PXIL'!CB78+RTM!CB78</f>
        <v>48.97</v>
      </c>
      <c r="BE78" s="75">
        <f>'OA&amp;GRIDCO'!NW78+GDAM!U78</f>
        <v>1.38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28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8.4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14.8</v>
      </c>
      <c r="CZ78" s="4">
        <f>'OA&amp;GRIDCO'!IH78+'Day Ahead IEX PXIL'!EJ78+RTM!ED78</f>
        <v>3.7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8.25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1.24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9.31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1.96</v>
      </c>
      <c r="FF78" s="74">
        <f>GDAM!AF78+'OA&amp;GRIDCO'!OP78</f>
        <v>0</v>
      </c>
      <c r="FG78" s="1">
        <f t="shared" si="2"/>
        <v>1361.0334351637971</v>
      </c>
      <c r="FH78" s="1">
        <f t="shared" si="3"/>
        <v>128.39222222222222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/>
      <c r="N79" s="75"/>
      <c r="O79" s="277">
        <v>0.22</v>
      </c>
      <c r="P79" s="75"/>
      <c r="Q79" s="94">
        <v>2.9</v>
      </c>
      <c r="R79" s="75">
        <v>0.36</v>
      </c>
      <c r="S79" s="74">
        <v>25</v>
      </c>
      <c r="T79" s="75"/>
      <c r="U79" s="74">
        <v>37</v>
      </c>
      <c r="V79" s="75"/>
      <c r="W79" s="275">
        <v>0</v>
      </c>
      <c r="X79" s="75"/>
      <c r="Y79" s="75">
        <v>0.5</v>
      </c>
      <c r="Z79" s="75"/>
      <c r="AA79" s="75">
        <v>0.7</v>
      </c>
      <c r="AB79" s="75"/>
      <c r="AC79" s="280">
        <v>8.1930685907069978E-2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7.99</v>
      </c>
      <c r="AH79" s="4">
        <f>'OA&amp;GRIDCO'!AD79+'Day Ahead IEX PXIL'!T79+RTM!T79</f>
        <v>2.2222222222222223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25.77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195.88</v>
      </c>
      <c r="BD79" s="4">
        <f>'OA&amp;GRIDCO'!ER79+'Day Ahead IEX PXIL'!CB79+RTM!CB79</f>
        <v>48.97</v>
      </c>
      <c r="BE79" s="75">
        <f>'OA&amp;GRIDCO'!NW79+GDAM!U79</f>
        <v>1.55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28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11.4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14.8</v>
      </c>
      <c r="CZ79" s="4">
        <f>'OA&amp;GRIDCO'!IH79+'Day Ahead IEX PXIL'!EJ79+RTM!ED79</f>
        <v>3.7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8.25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1.24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2.06</v>
      </c>
      <c r="ET79" s="74">
        <f>'OA&amp;GRIDCO'!NN79+RTM!HD79+'Day Ahead IEX PXIL'!IZ79</f>
        <v>0</v>
      </c>
      <c r="EU79" s="74">
        <f>RTM!JG79</f>
        <v>1.33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7.52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1.6400000000000001</v>
      </c>
      <c r="FF79" s="74">
        <f>GDAM!AF79+'OA&amp;GRIDCO'!OP79</f>
        <v>0</v>
      </c>
      <c r="FG79" s="1">
        <f t="shared" si="2"/>
        <v>1360.1488147065256</v>
      </c>
      <c r="FH79" s="1">
        <f t="shared" si="3"/>
        <v>128.39222222222222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/>
      <c r="N80" s="75"/>
      <c r="O80" s="277">
        <v>0.21</v>
      </c>
      <c r="P80" s="75"/>
      <c r="Q80" s="94">
        <v>2.9</v>
      </c>
      <c r="R80" s="75">
        <v>0.36</v>
      </c>
      <c r="S80" s="74">
        <v>25</v>
      </c>
      <c r="T80" s="75"/>
      <c r="U80" s="74">
        <v>37</v>
      </c>
      <c r="V80" s="75"/>
      <c r="W80" s="275">
        <v>0</v>
      </c>
      <c r="X80" s="75"/>
      <c r="Y80" s="75">
        <v>0.4</v>
      </c>
      <c r="Z80" s="75"/>
      <c r="AA80" s="75">
        <v>0.5</v>
      </c>
      <c r="AB80" s="75"/>
      <c r="AC80" s="280">
        <v>4.5517047726150006E-2</v>
      </c>
      <c r="AD80" s="75"/>
      <c r="AE80" s="4">
        <f>'OA&amp;GRIDCO'!W80+'Day Ahead IEX PXIL'!M80+RTM!M80</f>
        <v>29.9</v>
      </c>
      <c r="AF80" s="4">
        <f>'OA&amp;GRIDCO'!X80+'Day Ahead IEX PXIL'!N80+RTM!N80</f>
        <v>20.62</v>
      </c>
      <c r="AG80" s="4">
        <f>'OA&amp;GRIDCO'!AC80+'Day Ahead IEX PXIL'!S80+RTM!S80</f>
        <v>7.99</v>
      </c>
      <c r="AH80" s="4">
        <f>'OA&amp;GRIDCO'!AD80+'Day Ahead IEX PXIL'!T80+RTM!T80</f>
        <v>2.2222222222222223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25.77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195.88</v>
      </c>
      <c r="BD80" s="4">
        <f>'OA&amp;GRIDCO'!ER80+'Day Ahead IEX PXIL'!CB80+RTM!CB80</f>
        <v>48.97</v>
      </c>
      <c r="BE80" s="75">
        <f>'OA&amp;GRIDCO'!NW80+GDAM!U80</f>
        <v>1.75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28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11.4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14.8</v>
      </c>
      <c r="CZ80" s="4">
        <f>'OA&amp;GRIDCO'!IH80+'Day Ahead IEX PXIL'!EJ80+RTM!ED80</f>
        <v>3.7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8.25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1.24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2.06</v>
      </c>
      <c r="ET80" s="74">
        <f>'OA&amp;GRIDCO'!NN80+RTM!HD80+'Day Ahead IEX PXIL'!IZ80</f>
        <v>0</v>
      </c>
      <c r="EU80" s="74">
        <f>RTM!JG80</f>
        <v>1.33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5.04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1.31</v>
      </c>
      <c r="FF80" s="74">
        <f>GDAM!AF80+'OA&amp;GRIDCO'!OP80</f>
        <v>0</v>
      </c>
      <c r="FG80" s="1">
        <f t="shared" si="2"/>
        <v>1365.3224010683443</v>
      </c>
      <c r="FH80" s="1">
        <f t="shared" si="3"/>
        <v>128.39222222222222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/>
      <c r="N81" s="75"/>
      <c r="O81" s="277">
        <v>0.12</v>
      </c>
      <c r="P81" s="75"/>
      <c r="Q81" s="94">
        <v>2.9</v>
      </c>
      <c r="R81" s="75">
        <v>0.36</v>
      </c>
      <c r="S81" s="74">
        <v>25</v>
      </c>
      <c r="T81" s="75"/>
      <c r="U81" s="74">
        <v>37</v>
      </c>
      <c r="V81" s="75"/>
      <c r="W81" s="275">
        <v>0</v>
      </c>
      <c r="X81" s="75"/>
      <c r="Y81" s="75">
        <v>0.3</v>
      </c>
      <c r="Z81" s="75"/>
      <c r="AA81" s="75">
        <v>0.3</v>
      </c>
      <c r="AB81" s="75"/>
      <c r="AC81" s="280">
        <v>1.8206819090459996E-2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7.79</v>
      </c>
      <c r="AH81" s="4">
        <f>'OA&amp;GRIDCO'!AD81+'Day Ahead IEX PXIL'!T81+RTM!T81</f>
        <v>2.2222222222222223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195.88</v>
      </c>
      <c r="BD81" s="4">
        <f>'OA&amp;GRIDCO'!ER81+'Day Ahead IEX PXIL'!CB81+RTM!CB81</f>
        <v>48.97</v>
      </c>
      <c r="BE81" s="75">
        <f>'OA&amp;GRIDCO'!NW81+GDAM!U81</f>
        <v>1.1599999999999999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28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11.4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14.8</v>
      </c>
      <c r="CZ81" s="4">
        <f>'OA&amp;GRIDCO'!IH81+'Day Ahead IEX PXIL'!EJ81+RTM!ED81</f>
        <v>3.7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8.25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1.24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2.06</v>
      </c>
      <c r="ET81" s="74">
        <f>'OA&amp;GRIDCO'!NN81+RTM!HD81+'Day Ahead IEX PXIL'!IZ81</f>
        <v>0</v>
      </c>
      <c r="EU81" s="74">
        <f>RTM!JG81</f>
        <v>1.33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3.3899999999999997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0.8899999999999999</v>
      </c>
      <c r="FF81" s="74">
        <f>GDAM!AF81+'OA&amp;GRIDCO'!OP81</f>
        <v>0</v>
      </c>
      <c r="FG81" s="1">
        <f t="shared" si="2"/>
        <v>1326.6450908397089</v>
      </c>
      <c r="FH81" s="1">
        <f t="shared" si="3"/>
        <v>128.39222222222222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/>
      <c r="N82" s="75"/>
      <c r="O82" s="281">
        <v>0.05</v>
      </c>
      <c r="P82" s="75"/>
      <c r="Q82" s="94">
        <v>2.9</v>
      </c>
      <c r="R82" s="75">
        <v>0.36</v>
      </c>
      <c r="S82" s="74">
        <v>25</v>
      </c>
      <c r="T82" s="75"/>
      <c r="U82" s="74">
        <v>37</v>
      </c>
      <c r="V82" s="75"/>
      <c r="W82" s="275">
        <v>0</v>
      </c>
      <c r="X82" s="75"/>
      <c r="Y82" s="75">
        <v>0.2</v>
      </c>
      <c r="Z82" s="75"/>
      <c r="AA82" s="75">
        <v>0.2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7.79</v>
      </c>
      <c r="AH82" s="4">
        <f>'OA&amp;GRIDCO'!AD82+'Day Ahead IEX PXIL'!T82+RTM!T82</f>
        <v>2.2222222222222223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195.88</v>
      </c>
      <c r="BD82" s="4">
        <f>'OA&amp;GRIDCO'!ER82+'Day Ahead IEX PXIL'!CB82+RTM!CB82</f>
        <v>48.97</v>
      </c>
      <c r="BE82" s="75">
        <f>'OA&amp;GRIDCO'!NW82+GDAM!U82</f>
        <v>0.97000000000000008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28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11.4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14.8</v>
      </c>
      <c r="CZ82" s="4">
        <f>'OA&amp;GRIDCO'!IH82+'Day Ahead IEX PXIL'!EJ82+RTM!ED82</f>
        <v>3.7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8.25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1.24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2.06</v>
      </c>
      <c r="ET82" s="74">
        <f>'OA&amp;GRIDCO'!NN82+RTM!HD82+'Day Ahead IEX PXIL'!IZ82</f>
        <v>0</v>
      </c>
      <c r="EU82" s="74">
        <f>RTM!JG82</f>
        <v>1.33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2.2799999999999998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0.39</v>
      </c>
      <c r="FF82" s="74">
        <f>GDAM!AF82+'OA&amp;GRIDCO'!OP82</f>
        <v>0</v>
      </c>
      <c r="FG82" s="1">
        <f t="shared" si="2"/>
        <v>1323.8368840206185</v>
      </c>
      <c r="FH82" s="1">
        <f t="shared" si="3"/>
        <v>128.39222222222222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/>
      <c r="N83" s="75"/>
      <c r="O83" s="281">
        <v>0</v>
      </c>
      <c r="P83" s="75"/>
      <c r="Q83" s="94">
        <v>2.9</v>
      </c>
      <c r="R83" s="75">
        <v>0.36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0.1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7.79</v>
      </c>
      <c r="AH83" s="4">
        <f>'OA&amp;GRIDCO'!AD83+'Day Ahead IEX PXIL'!T83+RTM!T83</f>
        <v>2.2222222222222223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195.88</v>
      </c>
      <c r="BD83" s="4">
        <f>'OA&amp;GRIDCO'!ER83+'Day Ahead IEX PXIL'!CB83+RTM!CB83</f>
        <v>48.97</v>
      </c>
      <c r="BE83" s="75">
        <f>'OA&amp;GRIDCO'!NW83+GDAM!U83</f>
        <v>0.54999999999999993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11.4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14.8</v>
      </c>
      <c r="CZ83" s="4">
        <f>'OA&amp;GRIDCO'!IH83+'Day Ahead IEX PXIL'!EJ83+RTM!ED83</f>
        <v>3.7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8.25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1.24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4.12</v>
      </c>
      <c r="ET83" s="74">
        <f>'OA&amp;GRIDCO'!NN83+RTM!HD83+'Day Ahead IEX PXIL'!IZ83</f>
        <v>0</v>
      </c>
      <c r="EU83" s="74">
        <f>RTM!JG83</f>
        <v>1.33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1.37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9.0000000000000011E-2</v>
      </c>
      <c r="FF83" s="74">
        <f>GDAM!AF83+'OA&amp;GRIDCO'!OP83</f>
        <v>0</v>
      </c>
      <c r="FG83" s="1">
        <f t="shared" si="2"/>
        <v>1343.2268840206182</v>
      </c>
      <c r="FH83" s="1">
        <f t="shared" si="3"/>
        <v>147.98222222222222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/>
      <c r="N84" s="75"/>
      <c r="O84" s="281">
        <v>0</v>
      </c>
      <c r="P84" s="75"/>
      <c r="Q84" s="94">
        <v>2.9</v>
      </c>
      <c r="R84" s="75">
        <v>0.36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7.79</v>
      </c>
      <c r="AH84" s="4">
        <f>'OA&amp;GRIDCO'!AD84+'Day Ahead IEX PXIL'!T84+RTM!T84</f>
        <v>2.2222222222222223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20.62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195.88</v>
      </c>
      <c r="BD84" s="4">
        <f>'OA&amp;GRIDCO'!ER84+'Day Ahead IEX PXIL'!CB84+RTM!CB84</f>
        <v>48.97</v>
      </c>
      <c r="BE84" s="75">
        <f>'OA&amp;GRIDCO'!NW84+GDAM!U84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11.4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14.8</v>
      </c>
      <c r="CZ84" s="4">
        <f>'OA&amp;GRIDCO'!IH84+'Day Ahead IEX PXIL'!EJ84+RTM!ED84</f>
        <v>3.7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8.25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1.24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4.12</v>
      </c>
      <c r="ET84" s="74">
        <f>'OA&amp;GRIDCO'!NN84+RTM!HD84+'Day Ahead IEX PXIL'!IZ84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0.08</v>
      </c>
      <c r="FF84" s="74">
        <f>GDAM!AF84+'OA&amp;GRIDCO'!OP84</f>
        <v>0</v>
      </c>
      <c r="FG84" s="1">
        <f t="shared" si="2"/>
        <v>1361.396884020618</v>
      </c>
      <c r="FH84" s="1">
        <f t="shared" si="3"/>
        <v>147.98222222222222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/>
      <c r="N85" s="75"/>
      <c r="O85" s="281">
        <v>0</v>
      </c>
      <c r="P85" s="75"/>
      <c r="Q85" s="94">
        <v>2.9</v>
      </c>
      <c r="R85" s="75">
        <v>0.36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7.79</v>
      </c>
      <c r="AH85" s="74">
        <f>'OA&amp;GRIDCO'!AD85+'Day Ahead IEX PXIL'!T85+RTM!T85</f>
        <v>2.2222222222222223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30.93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195.88</v>
      </c>
      <c r="BD85" s="74">
        <f>'OA&amp;GRIDCO'!ER85+'Day Ahead IEX PXIL'!CB85+RTM!CB85</f>
        <v>48.97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11.4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14.8</v>
      </c>
      <c r="CZ85" s="74">
        <f>'OA&amp;GRIDCO'!IH85+'Day Ahead IEX PXIL'!EJ85+RTM!ED85</f>
        <v>3.7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8.25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1.24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6.19</v>
      </c>
      <c r="ET85" s="74">
        <f>'OA&amp;GRIDCO'!NN85+RTM!HD85+'Day Ahead IEX PXIL'!IZ85</f>
        <v>0</v>
      </c>
      <c r="EU85" s="74">
        <f>RTM!JG85</f>
        <v>1.44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1373.3068840206183</v>
      </c>
      <c r="FH85" s="1">
        <f t="shared" si="3"/>
        <v>147.98222222222222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/>
      <c r="N86" s="75"/>
      <c r="O86" s="281">
        <v>0</v>
      </c>
      <c r="P86" s="75"/>
      <c r="Q86" s="94">
        <v>2.9</v>
      </c>
      <c r="R86" s="75">
        <v>0.36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7.79</v>
      </c>
      <c r="AH86" s="4">
        <f>'OA&amp;GRIDCO'!AD86+'Day Ahead IEX PXIL'!T86+RTM!T86</f>
        <v>2.2222222222222223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30.93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195.88</v>
      </c>
      <c r="BD86" s="4">
        <f>'OA&amp;GRIDCO'!ER86+'Day Ahead IEX PXIL'!CB86+RTM!CB86</f>
        <v>48.97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11.4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14.8</v>
      </c>
      <c r="CZ86" s="4">
        <f>'OA&amp;GRIDCO'!IH86+'Day Ahead IEX PXIL'!EJ86+RTM!ED86</f>
        <v>3.7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8.25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1.24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6.19</v>
      </c>
      <c r="ET86" s="74">
        <f>'OA&amp;GRIDCO'!NN86+RTM!HD86+'Day Ahead IEX PXIL'!IZ86</f>
        <v>0</v>
      </c>
      <c r="EU86" s="74">
        <f>RTM!JG86</f>
        <v>1.44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1373.2268840206184</v>
      </c>
      <c r="FH86" s="1">
        <f t="shared" si="3"/>
        <v>147.98222222222222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/>
      <c r="N87" s="75"/>
      <c r="O87" s="281">
        <v>0</v>
      </c>
      <c r="P87" s="75"/>
      <c r="Q87" s="94">
        <v>2.9</v>
      </c>
      <c r="R87" s="75">
        <v>0.36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7.79</v>
      </c>
      <c r="AH87" s="4">
        <f>'OA&amp;GRIDCO'!AD87+'Day Ahead IEX PXIL'!T87+RTM!T87</f>
        <v>2.2222222222222223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20.62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41.21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195.88</v>
      </c>
      <c r="BD87" s="4">
        <f>'OA&amp;GRIDCO'!ER87+'Day Ahead IEX PXIL'!CB87+RTM!CB87</f>
        <v>48.97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11.4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10.31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14.8</v>
      </c>
      <c r="CZ87" s="4">
        <f>'OA&amp;GRIDCO'!IH87+'Day Ahead IEX PXIL'!EJ87+RTM!ED87</f>
        <v>3.7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8.25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1.24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6.19</v>
      </c>
      <c r="ET87" s="74">
        <f>'OA&amp;GRIDCO'!NN87+RTM!HD87+'Day Ahead IEX PXIL'!IZ87</f>
        <v>0</v>
      </c>
      <c r="EU87" s="74">
        <f>RTM!JG87</f>
        <v>1.44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1398.9968840206184</v>
      </c>
      <c r="FH87" s="1">
        <f t="shared" si="3"/>
        <v>156.98222222222222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/>
      <c r="N88" s="75"/>
      <c r="O88" s="281">
        <v>0</v>
      </c>
      <c r="P88" s="75"/>
      <c r="Q88" s="94">
        <v>2.9</v>
      </c>
      <c r="R88" s="75">
        <v>0.36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7.79</v>
      </c>
      <c r="AH88" s="4">
        <f>'OA&amp;GRIDCO'!AD88+'Day Ahead IEX PXIL'!T88+RTM!T88</f>
        <v>2.2222222222222223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10.31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41.21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195.88</v>
      </c>
      <c r="BD88" s="4">
        <f>'OA&amp;GRIDCO'!ER88+'Day Ahead IEX PXIL'!CB88+RTM!CB88</f>
        <v>48.97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11.4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10.31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14.8</v>
      </c>
      <c r="CZ88" s="4">
        <f>'OA&amp;GRIDCO'!IH88+'Day Ahead IEX PXIL'!EJ88+RTM!ED88</f>
        <v>3.7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8.25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1.24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6.19</v>
      </c>
      <c r="ET88" s="74">
        <f>'OA&amp;GRIDCO'!NN88+RTM!HD88+'Day Ahead IEX PXIL'!IZ88</f>
        <v>0</v>
      </c>
      <c r="EU88" s="74">
        <f>RTM!JG88</f>
        <v>1.44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1388.6868840206184</v>
      </c>
      <c r="FH88" s="1">
        <f t="shared" si="3"/>
        <v>156.98222222222222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/>
      <c r="N89" s="75"/>
      <c r="O89" s="281">
        <v>0</v>
      </c>
      <c r="P89" s="75"/>
      <c r="Q89" s="94">
        <v>2.9</v>
      </c>
      <c r="R89" s="75">
        <v>0.36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7.79</v>
      </c>
      <c r="AH89" s="4">
        <f>'OA&amp;GRIDCO'!AD89+'Day Ahead IEX PXIL'!T89+RTM!T89</f>
        <v>2.2222222222222223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41.21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195.88</v>
      </c>
      <c r="BD89" s="4">
        <f>'OA&amp;GRIDCO'!ER89+'Day Ahead IEX PXIL'!CB89+RTM!CB89</f>
        <v>48.97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11.4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10.31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14.8</v>
      </c>
      <c r="CZ89" s="4">
        <f>'OA&amp;GRIDCO'!IH89+'Day Ahead IEX PXIL'!EJ89+RTM!ED89</f>
        <v>3.7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8.25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1.24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6.19</v>
      </c>
      <c r="ET89" s="74">
        <f>'OA&amp;GRIDCO'!NN89+RTM!HD89+'Day Ahead IEX PXIL'!IZ89</f>
        <v>0</v>
      </c>
      <c r="EU89" s="74">
        <f>RTM!JG89</f>
        <v>1.55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1378.4868840206184</v>
      </c>
      <c r="FH89" s="1">
        <f t="shared" si="3"/>
        <v>156.98222222222222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/>
      <c r="N90" s="75"/>
      <c r="O90" s="281">
        <v>0</v>
      </c>
      <c r="P90" s="75"/>
      <c r="Q90" s="94">
        <v>2.9</v>
      </c>
      <c r="R90" s="75">
        <v>0.36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7.79</v>
      </c>
      <c r="AH90" s="4">
        <f>'OA&amp;GRIDCO'!AD90+'Day Ahead IEX PXIL'!T90+RTM!T90</f>
        <v>2.2222222222222223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30.93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41.21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195.88</v>
      </c>
      <c r="BD90" s="4">
        <f>'OA&amp;GRIDCO'!ER90+'Day Ahead IEX PXIL'!CB90+RTM!CB90</f>
        <v>48.97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11.4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10.31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14.8</v>
      </c>
      <c r="CZ90" s="4">
        <f>'OA&amp;GRIDCO'!IH90+'Day Ahead IEX PXIL'!EJ90+RTM!ED90</f>
        <v>3.7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8.25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1.24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6.19</v>
      </c>
      <c r="ET90" s="74">
        <f>'OA&amp;GRIDCO'!NN90+RTM!HD90+'Day Ahead IEX PXIL'!IZ90</f>
        <v>0</v>
      </c>
      <c r="EU90" s="74">
        <f>RTM!JG90</f>
        <v>1.55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1439.4168840206182</v>
      </c>
      <c r="FH90" s="1">
        <f t="shared" si="3"/>
        <v>156.98222222222222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/>
      <c r="N91" s="75"/>
      <c r="O91" s="281">
        <v>0</v>
      </c>
      <c r="P91" s="75"/>
      <c r="Q91" s="94">
        <v>2.9</v>
      </c>
      <c r="R91" s="75">
        <v>0.36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7.58</v>
      </c>
      <c r="AH91" s="4">
        <f>'OA&amp;GRIDCO'!AD91+'Day Ahead IEX PXIL'!T91+RTM!T91</f>
        <v>2.2222222222222223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20.62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41.21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195.88</v>
      </c>
      <c r="BD91" s="4">
        <f>'OA&amp;GRIDCO'!ER91+'Day Ahead IEX PXIL'!CB91+RTM!CB91</f>
        <v>48.97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11.4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10.31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14.8</v>
      </c>
      <c r="CZ91" s="4">
        <f>'OA&amp;GRIDCO'!IH91+'Day Ahead IEX PXIL'!EJ91+RTM!ED91</f>
        <v>3.7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8.25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1.24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6.19</v>
      </c>
      <c r="ET91" s="74">
        <f>'OA&amp;GRIDCO'!NN91+RTM!HD91+'Day Ahead IEX PXIL'!IZ91</f>
        <v>0</v>
      </c>
      <c r="EU91" s="74">
        <f>RTM!JG91</f>
        <v>1.55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1458.8968840206182</v>
      </c>
      <c r="FH91" s="1">
        <f t="shared" si="3"/>
        <v>156.98222222222222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/>
      <c r="N92" s="75"/>
      <c r="O92" s="281">
        <v>0</v>
      </c>
      <c r="P92" s="75"/>
      <c r="Q92" s="94">
        <v>2.9</v>
      </c>
      <c r="R92" s="75">
        <v>0.36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7.58</v>
      </c>
      <c r="AH92" s="4">
        <f>'OA&amp;GRIDCO'!AD92+'Day Ahead IEX PXIL'!T92+RTM!T92</f>
        <v>2.2222222222222223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30.93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41.21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195.88</v>
      </c>
      <c r="BD92" s="4">
        <f>'OA&amp;GRIDCO'!ER92+'Day Ahead IEX PXIL'!CB92+RTM!CB92</f>
        <v>48.97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11.4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10.31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14.8</v>
      </c>
      <c r="CZ92" s="4">
        <f>'OA&amp;GRIDCO'!IH92+'Day Ahead IEX PXIL'!EJ92+RTM!ED92</f>
        <v>3.7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8.25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1.24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6.19</v>
      </c>
      <c r="ET92" s="74">
        <f>'OA&amp;GRIDCO'!NN92+RTM!HD92+'Day Ahead IEX PXIL'!IZ92</f>
        <v>0</v>
      </c>
      <c r="EU92" s="74">
        <f>RTM!JG92</f>
        <v>1.55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1499.2068840206182</v>
      </c>
      <c r="FH92" s="1">
        <f t="shared" si="3"/>
        <v>156.98222222222222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/>
      <c r="N93" s="75"/>
      <c r="O93" s="281">
        <v>0</v>
      </c>
      <c r="P93" s="75"/>
      <c r="Q93" s="94">
        <v>2.9</v>
      </c>
      <c r="R93" s="75">
        <v>0.36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7.58</v>
      </c>
      <c r="AH93" s="4">
        <f>'OA&amp;GRIDCO'!AD93+'Day Ahead IEX PXIL'!T93+RTM!T93</f>
        <v>2.2222222222222223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36.08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41.21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195.88</v>
      </c>
      <c r="BD93" s="4">
        <f>'OA&amp;GRIDCO'!ER93+'Day Ahead IEX PXIL'!CB93+RTM!CB93</f>
        <v>48.97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11.4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10.31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14.8</v>
      </c>
      <c r="CZ93" s="4">
        <f>'OA&amp;GRIDCO'!IH93+'Day Ahead IEX PXIL'!EJ93+RTM!ED93</f>
        <v>3.7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8.25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1.24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6.19</v>
      </c>
      <c r="ET93" s="74">
        <f>'OA&amp;GRIDCO'!NN93+RTM!HD93+'Day Ahead IEX PXIL'!IZ93</f>
        <v>0</v>
      </c>
      <c r="EU93" s="74">
        <f>RTM!JG93</f>
        <v>1.55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1534.3568840206183</v>
      </c>
      <c r="FH93" s="1">
        <f t="shared" si="3"/>
        <v>156.98222222222222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/>
      <c r="N94" s="75"/>
      <c r="O94" s="281">
        <v>0</v>
      </c>
      <c r="P94" s="75"/>
      <c r="Q94" s="94">
        <v>2.9</v>
      </c>
      <c r="R94" s="75">
        <v>0.36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7.58</v>
      </c>
      <c r="AH94" s="4">
        <f>'OA&amp;GRIDCO'!AD94+'Day Ahead IEX PXIL'!T94+RTM!T94</f>
        <v>2.2222222222222223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20.62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41.21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195.88</v>
      </c>
      <c r="BD94" s="4">
        <f>'OA&amp;GRIDCO'!ER94+'Day Ahead IEX PXIL'!CB94+RTM!CB94</f>
        <v>48.97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11.4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10.31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14.8</v>
      </c>
      <c r="CZ94" s="4">
        <f>'OA&amp;GRIDCO'!IH94+'Day Ahead IEX PXIL'!EJ94+RTM!ED94</f>
        <v>3.7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8.25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1.24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6.19</v>
      </c>
      <c r="ET94" s="74">
        <f>'OA&amp;GRIDCO'!NN94+RTM!HD94+'Day Ahead IEX PXIL'!IZ94</f>
        <v>0</v>
      </c>
      <c r="EU94" s="74">
        <f>RTM!JG94</f>
        <v>1.55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1548.8968840206182</v>
      </c>
      <c r="FH94" s="1">
        <f t="shared" si="3"/>
        <v>156.98222222222222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/>
      <c r="N95" s="75"/>
      <c r="O95" s="281">
        <v>0</v>
      </c>
      <c r="P95" s="75"/>
      <c r="Q95" s="94">
        <v>2.9</v>
      </c>
      <c r="R95" s="75">
        <v>0.36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7.58</v>
      </c>
      <c r="AH95" s="4">
        <f>'OA&amp;GRIDCO'!AD95+'Day Ahead IEX PXIL'!T95+RTM!T95</f>
        <v>2.2222222222222223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41.21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195.88</v>
      </c>
      <c r="BD95" s="4">
        <f>'OA&amp;GRIDCO'!ER95+'Day Ahead IEX PXIL'!CB95+RTM!CB95</f>
        <v>48.97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11.4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10.31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14.8</v>
      </c>
      <c r="CZ95" s="4">
        <f>'OA&amp;GRIDCO'!IH95+'Day Ahead IEX PXIL'!EJ95+RTM!ED95</f>
        <v>3.7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8.25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1.24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6.19</v>
      </c>
      <c r="ET95" s="74">
        <f>'OA&amp;GRIDCO'!NN95+RTM!HD95+'Day Ahead IEX PXIL'!IZ95</f>
        <v>0</v>
      </c>
      <c r="EU95" s="74">
        <f>RTM!JG95</f>
        <v>1.55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1543.2768840206184</v>
      </c>
      <c r="FH95" s="1">
        <f t="shared" si="3"/>
        <v>156.98222222222222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/>
      <c r="N96" s="75"/>
      <c r="O96" s="281">
        <v>0</v>
      </c>
      <c r="P96" s="75"/>
      <c r="Q96" s="94">
        <v>2.9</v>
      </c>
      <c r="R96" s="75">
        <v>0.36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7.58</v>
      </c>
      <c r="AH96" s="4">
        <f>'OA&amp;GRIDCO'!AD96+'Day Ahead IEX PXIL'!T96+RTM!T96</f>
        <v>2.2222222222222223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41.21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195.88</v>
      </c>
      <c r="BD96" s="4">
        <f>'OA&amp;GRIDCO'!ER96+'Day Ahead IEX PXIL'!CB96+RTM!CB96</f>
        <v>48.97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11.4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10.31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14.8</v>
      </c>
      <c r="CZ96" s="4">
        <f>'OA&amp;GRIDCO'!IH96+'Day Ahead IEX PXIL'!EJ96+RTM!ED96</f>
        <v>3.7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8.25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1.24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6.19</v>
      </c>
      <c r="ET96" s="74">
        <f>'OA&amp;GRIDCO'!NN96+RTM!HD96+'Day Ahead IEX PXIL'!IZ96</f>
        <v>0</v>
      </c>
      <c r="EU96" s="74">
        <f>RTM!JG96</f>
        <v>1.55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1543.2768840206184</v>
      </c>
      <c r="FH96" s="1">
        <f t="shared" si="3"/>
        <v>156.98222222222222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/>
      <c r="N97" s="75"/>
      <c r="O97" s="281">
        <v>0</v>
      </c>
      <c r="P97" s="75"/>
      <c r="Q97" s="94">
        <v>2.9</v>
      </c>
      <c r="R97" s="75">
        <v>0.36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8.3000000000000007</v>
      </c>
      <c r="AH97" s="4">
        <f>'OA&amp;GRIDCO'!AD97+'Day Ahead IEX PXIL'!T97+RTM!T97</f>
        <v>2.2222222222222223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36.08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41.21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195.88</v>
      </c>
      <c r="BD97" s="4">
        <f>'OA&amp;GRIDCO'!ER97+'Day Ahead IEX PXIL'!CB97+RTM!CB97</f>
        <v>48.97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11.4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10.31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14.8</v>
      </c>
      <c r="CZ97" s="4">
        <f>'OA&amp;GRIDCO'!IH97+'Day Ahead IEX PXIL'!EJ97+RTM!ED97</f>
        <v>3.7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8.25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1.24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6.19</v>
      </c>
      <c r="ET97" s="74">
        <f>'OA&amp;GRIDCO'!NN97+RTM!HD97+'Day Ahead IEX PXIL'!IZ97</f>
        <v>0</v>
      </c>
      <c r="EU97" s="74">
        <f>RTM!JG97</f>
        <v>1.55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1580.0768840206185</v>
      </c>
      <c r="FH97" s="1">
        <f t="shared" si="3"/>
        <v>156.98222222222222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/>
      <c r="N98" s="75"/>
      <c r="O98" s="281">
        <v>0</v>
      </c>
      <c r="P98" s="75"/>
      <c r="Q98" s="94">
        <v>2.9</v>
      </c>
      <c r="R98" s="75">
        <v>0.36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8.3000000000000007</v>
      </c>
      <c r="AH98" s="4">
        <f>'OA&amp;GRIDCO'!AD98+'Day Ahead IEX PXIL'!T98+RTM!T98</f>
        <v>2.2222222222222223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36.08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41.21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195.88</v>
      </c>
      <c r="BD98" s="4">
        <f>'OA&amp;GRIDCO'!ER98+'Day Ahead IEX PXIL'!CB98+RTM!CB98</f>
        <v>48.97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11.4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10.31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14.8</v>
      </c>
      <c r="CZ98" s="4">
        <f>'OA&amp;GRIDCO'!IH98+'Day Ahead IEX PXIL'!EJ98+RTM!ED98</f>
        <v>3.7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8.25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1.24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6.19</v>
      </c>
      <c r="ET98" s="74">
        <f>'OA&amp;GRIDCO'!NN98+RTM!HD98+'Day Ahead IEX PXIL'!IZ98</f>
        <v>0</v>
      </c>
      <c r="EU98" s="74">
        <f>RTM!JG98</f>
        <v>1.55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1580.0768840206185</v>
      </c>
      <c r="FH98" s="1">
        <f t="shared" si="3"/>
        <v>156.98222222222222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/>
      <c r="N99" s="75"/>
      <c r="O99" s="281">
        <v>0</v>
      </c>
      <c r="P99" s="75"/>
      <c r="Q99" s="94">
        <v>2.9</v>
      </c>
      <c r="R99" s="75">
        <v>0.36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8.3000000000000007</v>
      </c>
      <c r="AH99" s="4">
        <f>'OA&amp;GRIDCO'!AD99+'Day Ahead IEX PXIL'!T99+RTM!T99</f>
        <v>2.2222222222222223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30.93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41.21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195.88</v>
      </c>
      <c r="BD99" s="4">
        <f>'OA&amp;GRIDCO'!ER99+'Day Ahead IEX PXIL'!CB99+RTM!CB99</f>
        <v>48.97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28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11.4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10.31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14.8</v>
      </c>
      <c r="CZ99" s="4">
        <f>'OA&amp;GRIDCO'!IH99+'Day Ahead IEX PXIL'!EJ99+RTM!ED99</f>
        <v>3.7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8.25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1.24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6.19</v>
      </c>
      <c r="ET99" s="74">
        <f>'OA&amp;GRIDCO'!NN99+RTM!HD99+'Day Ahead IEX PXIL'!IZ99</f>
        <v>0</v>
      </c>
      <c r="EU99" s="74">
        <f>RTM!JG99</f>
        <v>1.55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1572.9268840206184</v>
      </c>
      <c r="FH99" s="1">
        <f t="shared" si="3"/>
        <v>156.98222222222222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/>
      <c r="N100" s="75"/>
      <c r="O100" s="281">
        <v>0</v>
      </c>
      <c r="P100" s="75"/>
      <c r="Q100" s="94">
        <v>2.9</v>
      </c>
      <c r="R100" s="75">
        <v>0.36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8.3000000000000007</v>
      </c>
      <c r="AH100" s="4">
        <f>'OA&amp;GRIDCO'!AD100+'Day Ahead IEX PXIL'!T100+RTM!T100</f>
        <v>2.2222222222222223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30.93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41.21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195.88</v>
      </c>
      <c r="BD100" s="4">
        <f>'OA&amp;GRIDCO'!ER100+'Day Ahead IEX PXIL'!CB100+RTM!CB100</f>
        <v>48.97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28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11.4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10.31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14.8</v>
      </c>
      <c r="CZ100" s="4">
        <f>'OA&amp;GRIDCO'!IH100+'Day Ahead IEX PXIL'!EJ100+RTM!ED100</f>
        <v>3.7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8.25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1.24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6.19</v>
      </c>
      <c r="ET100" s="74">
        <f>'OA&amp;GRIDCO'!NN100+RTM!HD100+'Day Ahead IEX PXIL'!IZ100</f>
        <v>0</v>
      </c>
      <c r="EU100" s="74">
        <f>RTM!JG100</f>
        <v>1.55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1572.9268840206184</v>
      </c>
      <c r="FH100" s="1">
        <f t="shared" si="3"/>
        <v>156.98222222222222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/>
      <c r="N101" s="75"/>
      <c r="O101" s="281">
        <v>0</v>
      </c>
      <c r="P101" s="75"/>
      <c r="Q101" s="94">
        <v>2.9</v>
      </c>
      <c r="R101" s="75">
        <v>0.36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7.79</v>
      </c>
      <c r="AH101" s="4">
        <f>'OA&amp;GRIDCO'!AD101+'Day Ahead IEX PXIL'!T101+RTM!T101</f>
        <v>2.2222222222222223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41.21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195.88</v>
      </c>
      <c r="BD101" s="4">
        <f>'OA&amp;GRIDCO'!ER101+'Day Ahead IEX PXIL'!CB101+RTM!CB101</f>
        <v>48.97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28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11.4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10.31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14.8</v>
      </c>
      <c r="CZ101" s="4">
        <f>'OA&amp;GRIDCO'!IH101+'Day Ahead IEX PXIL'!EJ101+RTM!ED101</f>
        <v>3.7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8.25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1.24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6.19</v>
      </c>
      <c r="ET101" s="74">
        <f>'OA&amp;GRIDCO'!NN101+RTM!HD101+'Day Ahead IEX PXIL'!IZ101</f>
        <v>0</v>
      </c>
      <c r="EU101" s="74">
        <f>RTM!JG101</f>
        <v>1.55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1541.4868840206184</v>
      </c>
      <c r="FH101" s="1">
        <f t="shared" si="3"/>
        <v>156.98222222222222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/>
      <c r="N102" s="75"/>
      <c r="O102" s="281">
        <v>0</v>
      </c>
      <c r="P102" s="75"/>
      <c r="Q102" s="94">
        <v>2.9</v>
      </c>
      <c r="R102" s="75">
        <v>0.36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7.79</v>
      </c>
      <c r="AH102" s="4">
        <f>'OA&amp;GRIDCO'!AD102+'Day Ahead IEX PXIL'!T102+RTM!T102</f>
        <v>2.2222222222222223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41.21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195.88</v>
      </c>
      <c r="BD102" s="4">
        <f>'OA&amp;GRIDCO'!ER102+'Day Ahead IEX PXIL'!CB102+RTM!CB102</f>
        <v>48.97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28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11.4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10.31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14.8</v>
      </c>
      <c r="CZ102" s="4">
        <f>'OA&amp;GRIDCO'!IH102+'Day Ahead IEX PXIL'!EJ102+RTM!ED102</f>
        <v>3.7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8.25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1.24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6.19</v>
      </c>
      <c r="ET102" s="74">
        <f>'OA&amp;GRIDCO'!NN102+RTM!HD102+'Day Ahead IEX PXIL'!IZ102</f>
        <v>0</v>
      </c>
      <c r="EU102" s="74">
        <f>RTM!JG102</f>
        <v>1.55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1541.4868840206184</v>
      </c>
      <c r="FH102" s="1">
        <f t="shared" si="3"/>
        <v>156.98222222222222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/>
      <c r="N103" s="75"/>
      <c r="O103" s="281">
        <v>0</v>
      </c>
      <c r="P103" s="75"/>
      <c r="Q103" s="94">
        <v>2.9</v>
      </c>
      <c r="R103" s="75">
        <v>0.36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7.79</v>
      </c>
      <c r="AH103" s="4">
        <f>'OA&amp;GRIDCO'!AD103+'Day Ahead IEX PXIL'!T103+RTM!T103</f>
        <v>2.2222222222222223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30.93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41.21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195.88</v>
      </c>
      <c r="BD103" s="4">
        <f>'OA&amp;GRIDCO'!ER103+'Day Ahead IEX PXIL'!CB103+RTM!CB103</f>
        <v>48.97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11.4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10.31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14.8</v>
      </c>
      <c r="CZ103" s="4">
        <f>'OA&amp;GRIDCO'!IH103+'Day Ahead IEX PXIL'!EJ103+RTM!ED103</f>
        <v>3.7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8.25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1.24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6.19</v>
      </c>
      <c r="ET103" s="74">
        <f>'OA&amp;GRIDCO'!NN103+RTM!HD103+'Day Ahead IEX PXIL'!IZ103</f>
        <v>0</v>
      </c>
      <c r="EU103" s="74">
        <f>RTM!JG103</f>
        <v>1.55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1544.4168840206182</v>
      </c>
      <c r="FH103" s="1">
        <f t="shared" si="3"/>
        <v>156.98222222222222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/>
      <c r="N104" s="75"/>
      <c r="O104" s="281">
        <v>0</v>
      </c>
      <c r="P104" s="75"/>
      <c r="Q104" s="94">
        <v>2.9</v>
      </c>
      <c r="R104" s="75">
        <v>0.36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7.79</v>
      </c>
      <c r="AH104" s="4">
        <f>'OA&amp;GRIDCO'!AD104+'Day Ahead IEX PXIL'!T104+RTM!T104</f>
        <v>2.2222222222222223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30.93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41.21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195.88</v>
      </c>
      <c r="BD104" s="4">
        <f>'OA&amp;GRIDCO'!ER104+'Day Ahead IEX PXIL'!CB104+RTM!CB104</f>
        <v>48.97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11.4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10.31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14.8</v>
      </c>
      <c r="CZ104" s="4">
        <f>'OA&amp;GRIDCO'!IH104+'Day Ahead IEX PXIL'!EJ104+RTM!ED104</f>
        <v>3.7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8.25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1.24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6.19</v>
      </c>
      <c r="ET104" s="74">
        <f>'OA&amp;GRIDCO'!NN104+RTM!HD104+'Day Ahead IEX PXIL'!IZ104</f>
        <v>0</v>
      </c>
      <c r="EU104" s="74">
        <f>RTM!JG104</f>
        <v>1.55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1544.4168840206182</v>
      </c>
      <c r="FH104" s="1">
        <f t="shared" si="3"/>
        <v>156.98222222222222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/>
      <c r="N105" s="75"/>
      <c r="O105" s="281">
        <v>0</v>
      </c>
      <c r="P105" s="75"/>
      <c r="Q105" s="94">
        <v>2.9</v>
      </c>
      <c r="R105" s="75">
        <v>0.36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7.79</v>
      </c>
      <c r="AH105" s="4">
        <f>'OA&amp;GRIDCO'!AD105+'Day Ahead IEX PXIL'!T105+RTM!T105</f>
        <v>2.2222222222222223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32.99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41.21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195.88</v>
      </c>
      <c r="BD105" s="4">
        <f>'OA&amp;GRIDCO'!ER105+'Day Ahead IEX PXIL'!CB105+RTM!CB105</f>
        <v>48.97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11.4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10.31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14.8</v>
      </c>
      <c r="CZ105" s="4">
        <f>'OA&amp;GRIDCO'!IH105+'Day Ahead IEX PXIL'!EJ105+RTM!ED105</f>
        <v>3.7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8.25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1.24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6.19</v>
      </c>
      <c r="ET105" s="74">
        <f>'OA&amp;GRIDCO'!NN105+RTM!HD105+'Day Ahead IEX PXIL'!IZ105</f>
        <v>0</v>
      </c>
      <c r="EU105" s="74">
        <f>RTM!JG105</f>
        <v>1.55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1546.4768840206182</v>
      </c>
      <c r="FH105" s="1">
        <f t="shared" si="3"/>
        <v>156.98222222222222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/>
      <c r="N106" s="75"/>
      <c r="O106" s="281">
        <v>0</v>
      </c>
      <c r="P106" s="75"/>
      <c r="Q106" s="94">
        <v>2.9</v>
      </c>
      <c r="R106" s="75">
        <v>0.36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7.79</v>
      </c>
      <c r="AH106" s="4">
        <f>'OA&amp;GRIDCO'!AD106+'Day Ahead IEX PXIL'!T106+RTM!T106</f>
        <v>2.2222222222222223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32.99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41.21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195.88</v>
      </c>
      <c r="BD106" s="4">
        <f>'OA&amp;GRIDCO'!ER106+'Day Ahead IEX PXIL'!CB106+RTM!CB106</f>
        <v>48.97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11.4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10.31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14.8</v>
      </c>
      <c r="CZ106" s="4">
        <f>'OA&amp;GRIDCO'!IH106+'Day Ahead IEX PXIL'!EJ106+RTM!ED106</f>
        <v>3.7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8.25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1.24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6.19</v>
      </c>
      <c r="ET106" s="74">
        <f>'OA&amp;GRIDCO'!NN106+RTM!HD106+'Day Ahead IEX PXIL'!IZ106</f>
        <v>0</v>
      </c>
      <c r="EU106" s="74">
        <f>RTM!JG106</f>
        <v>1.55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1546.4768840206182</v>
      </c>
      <c r="FH106" s="1">
        <f t="shared" si="3"/>
        <v>156.98222222222222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2.9</v>
      </c>
      <c r="R107" s="64">
        <f t="shared" si="4"/>
        <v>0.36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10.45</v>
      </c>
      <c r="X107" s="64">
        <f t="shared" si="4"/>
        <v>0</v>
      </c>
      <c r="Y107" s="64">
        <f t="shared" si="4"/>
        <v>4.66</v>
      </c>
      <c r="Z107" s="64">
        <f t="shared" si="4"/>
        <v>0</v>
      </c>
      <c r="AA107" s="64">
        <f t="shared" si="4"/>
        <v>7.07</v>
      </c>
      <c r="AB107" s="64">
        <f t="shared" si="4"/>
        <v>0</v>
      </c>
      <c r="AC107" s="64">
        <f t="shared" ref="AC107:BO107" si="5">MAX(AC11:AC106)</f>
        <v>4.0910722496263627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8.51</v>
      </c>
      <c r="AH107" s="64">
        <f t="shared" si="5"/>
        <v>2.2222222222222223</v>
      </c>
      <c r="AI107" s="64">
        <f t="shared" si="5"/>
        <v>55</v>
      </c>
      <c r="AJ107" s="64">
        <f t="shared" si="5"/>
        <v>16.5</v>
      </c>
      <c r="AK107" s="64">
        <f t="shared" si="5"/>
        <v>76.39</v>
      </c>
      <c r="AL107" s="64">
        <f t="shared" si="5"/>
        <v>4.2720000000000002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41.21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195.88</v>
      </c>
      <c r="BD107" s="64">
        <f t="shared" si="5"/>
        <v>48.97</v>
      </c>
      <c r="BE107" s="64">
        <f t="shared" si="5"/>
        <v>24.55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14.4</v>
      </c>
      <c r="BX107" s="64">
        <f t="shared" si="6"/>
        <v>0</v>
      </c>
      <c r="BY107" s="64">
        <f t="shared" si="6"/>
        <v>3.09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10.31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14.8</v>
      </c>
      <c r="CZ107" s="64">
        <f t="shared" si="6"/>
        <v>3.7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8.76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32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2.2200000000000002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1.55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33.840000000000003</v>
      </c>
      <c r="EZ107" s="64">
        <f t="shared" si="8"/>
        <v>0</v>
      </c>
      <c r="FA107" s="64">
        <f t="shared" si="8"/>
        <v>12.68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10.059999999999999</v>
      </c>
      <c r="FF107" s="64">
        <f t="shared" si="8"/>
        <v>0</v>
      </c>
      <c r="FG107" s="64">
        <f t="shared" si="7"/>
        <v>1594.1568840206185</v>
      </c>
      <c r="FH107" s="64">
        <f t="shared" si="7"/>
        <v>161.90422222222222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2.9</v>
      </c>
      <c r="R108" s="65">
        <f t="shared" si="9"/>
        <v>0.36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7.58</v>
      </c>
      <c r="AH108" s="65">
        <f t="shared" si="10"/>
        <v>2.2222222222222223</v>
      </c>
      <c r="AI108" s="65">
        <f t="shared" si="10"/>
        <v>55</v>
      </c>
      <c r="AJ108" s="65">
        <f t="shared" si="10"/>
        <v>16.5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180.00000000000003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12.78</v>
      </c>
      <c r="BA108" s="65">
        <f t="shared" si="10"/>
        <v>0</v>
      </c>
      <c r="BB108" s="65">
        <f t="shared" si="10"/>
        <v>0</v>
      </c>
      <c r="BC108" s="65">
        <f t="shared" si="10"/>
        <v>195.88</v>
      </c>
      <c r="BD108" s="65">
        <f t="shared" si="10"/>
        <v>48.97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6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3.7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6.91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28.4</v>
      </c>
      <c r="DP108" s="65">
        <f t="shared" si="11"/>
        <v>0</v>
      </c>
      <c r="DQ108" s="65">
        <f t="shared" si="11"/>
        <v>1.24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1064.1294592291993</v>
      </c>
      <c r="FH108" s="65">
        <f t="shared" si="12"/>
        <v>126.39222222222223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0.49666666666666637</v>
      </c>
      <c r="P109" s="65" t="e">
        <f t="shared" si="14"/>
        <v>#DIV/0!</v>
      </c>
      <c r="Q109" s="65">
        <f t="shared" si="14"/>
        <v>2.9000000000000017</v>
      </c>
      <c r="R109" s="65">
        <f t="shared" si="14"/>
        <v>0.35999999999999965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2.172708333333333</v>
      </c>
      <c r="X109" s="65" t="e">
        <f t="shared" si="14"/>
        <v>#DIV/0!</v>
      </c>
      <c r="Y109" s="65">
        <f t="shared" si="14"/>
        <v>0.92600156249999988</v>
      </c>
      <c r="Z109" s="65" t="e">
        <f t="shared" si="14"/>
        <v>#DIV/0!</v>
      </c>
      <c r="AA109" s="65">
        <f t="shared" si="14"/>
        <v>1.4148958333333332</v>
      </c>
      <c r="AB109" s="65" t="e">
        <f t="shared" si="14"/>
        <v>#DIV/0!</v>
      </c>
      <c r="AC109" s="65">
        <f t="shared" ref="AC109:BO109" si="15">AVERAGE(AC11:AC106)</f>
        <v>0.84356539356835814</v>
      </c>
      <c r="AD109" s="65" t="e">
        <f t="shared" si="15"/>
        <v>#DIV/0!</v>
      </c>
      <c r="AE109" s="65">
        <f t="shared" si="15"/>
        <v>31.104166666666639</v>
      </c>
      <c r="AF109" s="65">
        <f t="shared" si="15"/>
        <v>30.35249999999996</v>
      </c>
      <c r="AG109" s="65">
        <f t="shared" si="15"/>
        <v>7.859999999999995</v>
      </c>
      <c r="AH109" s="65">
        <f t="shared" si="15"/>
        <v>2.2222222222222263</v>
      </c>
      <c r="AI109" s="65">
        <f t="shared" si="15"/>
        <v>55</v>
      </c>
      <c r="AJ109" s="65">
        <f t="shared" si="15"/>
        <v>16.5</v>
      </c>
      <c r="AK109" s="65">
        <f t="shared" si="15"/>
        <v>18.786666666666665</v>
      </c>
      <c r="AL109" s="65">
        <f t="shared" si="15"/>
        <v>1.0680000000000003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28.970833333333342</v>
      </c>
      <c r="AR109" s="65">
        <f t="shared" si="15"/>
        <v>8</v>
      </c>
      <c r="AS109" s="65">
        <f t="shared" si="15"/>
        <v>317.29593535223324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14.086041666666643</v>
      </c>
      <c r="BA109" s="65">
        <f t="shared" si="15"/>
        <v>0</v>
      </c>
      <c r="BB109" s="65">
        <f t="shared" si="15"/>
        <v>0</v>
      </c>
      <c r="BC109" s="65">
        <f t="shared" si="15"/>
        <v>195.8799999999998</v>
      </c>
      <c r="BD109" s="65">
        <f t="shared" si="15"/>
        <v>48.969999999999949</v>
      </c>
      <c r="BE109" s="65">
        <f t="shared" si="15"/>
        <v>6.0609374999999988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17.833333333333332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1.3304166666666679</v>
      </c>
      <c r="BR109" s="65">
        <f t="shared" si="16"/>
        <v>0</v>
      </c>
      <c r="BS109" s="65">
        <f t="shared" si="16"/>
        <v>96.77068749999988</v>
      </c>
      <c r="BT109" s="65">
        <f t="shared" si="16"/>
        <v>16.166666666666668</v>
      </c>
      <c r="BU109" s="65">
        <f t="shared" si="16"/>
        <v>0</v>
      </c>
      <c r="BV109" s="65">
        <f t="shared" si="16"/>
        <v>0</v>
      </c>
      <c r="BW109" s="65">
        <f t="shared" si="16"/>
        <v>10.799999999999985</v>
      </c>
      <c r="BX109" s="65">
        <f t="shared" si="16"/>
        <v>0</v>
      </c>
      <c r="BY109" s="65">
        <f t="shared" si="16"/>
        <v>0.34333333333333332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2.1479166666666667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434.21875</v>
      </c>
      <c r="CX109" s="65">
        <f t="shared" si="16"/>
        <v>0</v>
      </c>
      <c r="CY109" s="65">
        <f t="shared" si="16"/>
        <v>14.645833333333307</v>
      </c>
      <c r="CZ109" s="65">
        <f t="shared" si="16"/>
        <v>3.6999999999999935</v>
      </c>
      <c r="DA109" s="65">
        <f t="shared" si="16"/>
        <v>0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7.9606249999999994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46.831229166666724</v>
      </c>
      <c r="DP109" s="65">
        <f t="shared" si="16"/>
        <v>0</v>
      </c>
      <c r="DQ109" s="65">
        <f t="shared" si="16"/>
        <v>1.2941666666666636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0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8.8588541666666689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0.32229166666666659</v>
      </c>
      <c r="EH109" s="65">
        <f t="shared" si="17"/>
        <v>0</v>
      </c>
      <c r="EI109" s="65">
        <f t="shared" si="17"/>
        <v>3.3050000000000019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1.6331249999999997</v>
      </c>
      <c r="ET109" s="65">
        <f t="shared" si="17"/>
        <v>0</v>
      </c>
      <c r="EU109" s="65">
        <f t="shared" si="17"/>
        <v>0.76437499999999925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8.6666666666666643</v>
      </c>
      <c r="EZ109" s="65">
        <f t="shared" si="18"/>
        <v>0</v>
      </c>
      <c r="FA109" s="65">
        <f t="shared" si="18"/>
        <v>1.7529166666666669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2.8476041666666654</v>
      </c>
      <c r="FF109" s="65">
        <f t="shared" si="18"/>
        <v>0</v>
      </c>
      <c r="FG109" s="65">
        <f t="shared" si="17"/>
        <v>1379.7590856416352</v>
      </c>
      <c r="FH109" s="65">
        <f t="shared" si="17"/>
        <v>142.55043055555566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1.1919999999999993E-2</v>
      </c>
      <c r="P110" s="66" t="e">
        <f t="shared" si="19"/>
        <v>#DIV/0!</v>
      </c>
      <c r="Q110" s="66">
        <f t="shared" si="19"/>
        <v>6.9600000000000037E-2</v>
      </c>
      <c r="R110" s="66">
        <f t="shared" si="19"/>
        <v>8.6399999999999914E-3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5.2144999999999997E-2</v>
      </c>
      <c r="X110" s="66" t="e">
        <f t="shared" si="19"/>
        <v>#DIV/0!</v>
      </c>
      <c r="Y110" s="66">
        <f t="shared" si="19"/>
        <v>2.2224037499999998E-2</v>
      </c>
      <c r="Z110" s="66" t="e">
        <f t="shared" si="19"/>
        <v>#DIV/0!</v>
      </c>
      <c r="AA110" s="66">
        <f t="shared" si="19"/>
        <v>3.3957499999999995E-2</v>
      </c>
      <c r="AB110" s="66" t="e">
        <f t="shared" si="19"/>
        <v>#DIV/0!</v>
      </c>
      <c r="AC110" s="66">
        <f t="shared" ref="AC110:BO110" si="20">AVERAGE(AC11:AC106)*24/1000</f>
        <v>2.0245569445640595E-2</v>
      </c>
      <c r="AD110" s="66" t="e">
        <f t="shared" si="20"/>
        <v>#DIV/0!</v>
      </c>
      <c r="AE110" s="66">
        <f t="shared" si="20"/>
        <v>0.74649999999999928</v>
      </c>
      <c r="AF110" s="66">
        <f t="shared" si="20"/>
        <v>0.728459999999999</v>
      </c>
      <c r="AG110" s="66">
        <f t="shared" si="20"/>
        <v>0.18863999999999986</v>
      </c>
      <c r="AH110" s="66">
        <f t="shared" si="20"/>
        <v>5.3333333333333427E-2</v>
      </c>
      <c r="AI110" s="66">
        <f t="shared" si="20"/>
        <v>1.32</v>
      </c>
      <c r="AJ110" s="66">
        <f t="shared" si="20"/>
        <v>0.39600000000000002</v>
      </c>
      <c r="AK110" s="66">
        <f t="shared" si="20"/>
        <v>0.45088</v>
      </c>
      <c r="AL110" s="66">
        <f t="shared" si="20"/>
        <v>2.5632000000000005E-2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0.69530000000000014</v>
      </c>
      <c r="AR110" s="66">
        <f t="shared" si="20"/>
        <v>0.192</v>
      </c>
      <c r="AS110" s="66">
        <f t="shared" si="20"/>
        <v>7.6151024484535972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0.33806499999999945</v>
      </c>
      <c r="BA110" s="66">
        <f t="shared" si="20"/>
        <v>0</v>
      </c>
      <c r="BB110" s="66">
        <f t="shared" si="20"/>
        <v>0</v>
      </c>
      <c r="BC110" s="66">
        <f t="shared" si="20"/>
        <v>4.7011199999999951</v>
      </c>
      <c r="BD110" s="66">
        <f t="shared" si="20"/>
        <v>1.1752799999999988</v>
      </c>
      <c r="BE110" s="66">
        <f t="shared" si="20"/>
        <v>0.14546249999999997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0.42799999999999999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3.1930000000000028E-2</v>
      </c>
      <c r="BR110" s="66">
        <f t="shared" si="21"/>
        <v>0</v>
      </c>
      <c r="BS110" s="66">
        <f t="shared" si="21"/>
        <v>2.3224964999999971</v>
      </c>
      <c r="BT110" s="66">
        <f t="shared" si="21"/>
        <v>0.38800000000000001</v>
      </c>
      <c r="BU110" s="66">
        <f t="shared" si="21"/>
        <v>0</v>
      </c>
      <c r="BV110" s="66">
        <f t="shared" si="21"/>
        <v>0</v>
      </c>
      <c r="BW110" s="66">
        <f t="shared" si="21"/>
        <v>0.25919999999999965</v>
      </c>
      <c r="BX110" s="66">
        <f t="shared" si="21"/>
        <v>0</v>
      </c>
      <c r="BY110" s="66">
        <f t="shared" si="21"/>
        <v>8.2400000000000008E-3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5.1549999999999999E-2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10.421250000000001</v>
      </c>
      <c r="CX110" s="66">
        <f t="shared" si="21"/>
        <v>0</v>
      </c>
      <c r="CY110" s="66">
        <f t="shared" si="21"/>
        <v>0.35149999999999937</v>
      </c>
      <c r="CZ110" s="66">
        <f t="shared" si="21"/>
        <v>8.8799999999999837E-2</v>
      </c>
      <c r="DA110" s="66">
        <f t="shared" si="21"/>
        <v>0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0.19105499999999997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1.1239495000000013</v>
      </c>
      <c r="DP110" s="66">
        <f t="shared" si="21"/>
        <v>0</v>
      </c>
      <c r="DQ110" s="66">
        <f t="shared" si="21"/>
        <v>3.1059999999999924E-2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0.21261250000000007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7.734999999999998E-3</v>
      </c>
      <c r="EH110" s="66">
        <f t="shared" si="22"/>
        <v>0</v>
      </c>
      <c r="EI110" s="66">
        <f t="shared" si="22"/>
        <v>7.9320000000000043E-2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3.9194999999999994E-2</v>
      </c>
      <c r="ET110" s="66">
        <f t="shared" si="22"/>
        <v>0</v>
      </c>
      <c r="EU110" s="66">
        <f t="shared" si="22"/>
        <v>1.8344999999999979E-2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0.20799999999999993</v>
      </c>
      <c r="EZ110" s="66">
        <f t="shared" si="23"/>
        <v>0</v>
      </c>
      <c r="FA110" s="66">
        <f t="shared" si="23"/>
        <v>4.207000000000001E-2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6.8342499999999973E-2</v>
      </c>
      <c r="FF110" s="66">
        <f t="shared" si="23"/>
        <v>0</v>
      </c>
      <c r="FG110" s="66">
        <f t="shared" si="22"/>
        <v>33.114218055399242</v>
      </c>
      <c r="FH110" s="66">
        <f t="shared" si="22"/>
        <v>3.4212103333333364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22" t="s">
        <v>134</v>
      </c>
      <c r="AF111" s="422"/>
      <c r="AG111" s="422"/>
      <c r="AH111" s="422"/>
      <c r="AI111" s="422"/>
      <c r="AJ111" s="422"/>
      <c r="AK111" s="422"/>
      <c r="AL111" s="422"/>
      <c r="AM111" s="422"/>
      <c r="AN111" s="422"/>
      <c r="AO111" s="422"/>
      <c r="AP111" s="422"/>
      <c r="AQ111" s="422"/>
      <c r="AR111" s="422"/>
      <c r="AS111" s="422"/>
      <c r="AT111" s="422"/>
      <c r="AU111" s="422"/>
      <c r="AV111" s="422"/>
      <c r="AW111" s="422"/>
      <c r="AX111" s="422"/>
      <c r="AY111" s="422"/>
      <c r="AZ111" s="422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22" t="s">
        <v>135</v>
      </c>
      <c r="AF112" s="422"/>
      <c r="AG112" s="422"/>
      <c r="AH112" s="422"/>
      <c r="AI112" s="422"/>
      <c r="AJ112" s="422"/>
      <c r="AK112" s="422"/>
      <c r="AL112" s="422"/>
      <c r="AM112" s="422"/>
      <c r="AN112" s="422"/>
      <c r="AO112" s="422"/>
      <c r="AP112" s="422"/>
      <c r="AQ112" s="422"/>
      <c r="AR112" s="422"/>
      <c r="AS112" s="422"/>
      <c r="AT112" s="422"/>
      <c r="AU112" s="422"/>
      <c r="AV112" s="422"/>
      <c r="AW112" s="422"/>
      <c r="AX112" s="42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6" t="s">
        <v>136</v>
      </c>
      <c r="AF113" s="427"/>
      <c r="AG113" s="427"/>
      <c r="AH113" s="427"/>
      <c r="AI113" s="427"/>
      <c r="AJ113" s="427"/>
      <c r="AK113" s="427"/>
      <c r="AL113" s="427"/>
      <c r="AM113" s="427"/>
      <c r="AN113" s="427"/>
      <c r="AO113" s="427"/>
      <c r="AP113" s="427"/>
      <c r="AQ113" s="427"/>
      <c r="AR113" s="427"/>
      <c r="AS113" s="427"/>
      <c r="AT113" s="42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9" t="s">
        <v>137</v>
      </c>
      <c r="AF114" s="430"/>
      <c r="AG114" s="430"/>
      <c r="AH114" s="431"/>
      <c r="AI114" s="431"/>
      <c r="AJ114" s="431"/>
      <c r="AK114" s="431"/>
      <c r="AL114" s="15"/>
      <c r="AM114" s="408" t="s">
        <v>138</v>
      </c>
      <c r="AN114" s="408"/>
      <c r="AO114" s="408"/>
      <c r="AP114" s="408"/>
      <c r="AQ114" s="408"/>
      <c r="AR114" s="408"/>
      <c r="AS114" s="408"/>
      <c r="AT114" s="43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5"/>
      <c r="AF115" s="416"/>
      <c r="AG115" s="416"/>
      <c r="AH115" s="416"/>
      <c r="AI115" s="416"/>
      <c r="AJ115" s="416"/>
      <c r="AK115" s="416"/>
      <c r="AL115" s="416"/>
      <c r="AM115" s="416"/>
      <c r="AN115" s="416"/>
      <c r="AO115" s="416"/>
      <c r="AP115" s="416"/>
      <c r="AQ115" s="416"/>
      <c r="AR115" s="416"/>
      <c r="AS115" s="416"/>
      <c r="AT115" s="41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3" t="s">
        <v>139</v>
      </c>
      <c r="AF116" s="408"/>
      <c r="AG116" s="408"/>
      <c r="AH116" s="434"/>
      <c r="AI116" s="434"/>
      <c r="AJ116" s="434"/>
      <c r="AK116" s="434"/>
      <c r="AL116" s="15"/>
      <c r="AM116" s="408" t="s">
        <v>140</v>
      </c>
      <c r="AN116" s="408"/>
      <c r="AO116" s="408"/>
      <c r="AP116" s="408"/>
      <c r="AQ116" s="408"/>
      <c r="AR116" s="408"/>
      <c r="AS116" s="408"/>
      <c r="AT116" s="43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5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  <c r="AQ117" s="416"/>
      <c r="AR117" s="416"/>
      <c r="AS117" s="416"/>
      <c r="AT117" s="41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9"/>
      <c r="F118" s="419"/>
      <c r="G118" s="419"/>
      <c r="H118" s="419"/>
      <c r="I118" s="419"/>
      <c r="J118" s="419"/>
      <c r="K118" s="419"/>
      <c r="L118" s="419"/>
      <c r="M118" s="419"/>
      <c r="N118" s="419"/>
      <c r="O118" s="419"/>
      <c r="P118" s="419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3" t="s">
        <v>141</v>
      </c>
      <c r="AF118" s="424"/>
      <c r="AG118" s="424"/>
      <c r="AH118" s="424"/>
      <c r="AI118" s="424"/>
      <c r="AJ118" s="424"/>
      <c r="AK118" s="424"/>
      <c r="AL118" s="44"/>
      <c r="AM118" s="424" t="s">
        <v>142</v>
      </c>
      <c r="AN118" s="424"/>
      <c r="AO118" s="424"/>
      <c r="AP118" s="424"/>
      <c r="AQ118" s="424"/>
      <c r="AR118" s="424"/>
      <c r="AS118" s="424"/>
      <c r="AT118" s="425"/>
      <c r="AU118" s="12"/>
      <c r="AV118" s="12"/>
      <c r="AW118" s="12"/>
      <c r="AX118" s="12"/>
      <c r="AY118" s="408"/>
      <c r="AZ118" s="408"/>
      <c r="BA118" s="408"/>
      <c r="BB118" s="408"/>
      <c r="BC118" s="408"/>
      <c r="BD118" s="40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4"/>
      <c r="L119" s="414"/>
      <c r="M119" s="16"/>
      <c r="N119" s="16"/>
      <c r="O119" s="414"/>
      <c r="P119" s="41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4"/>
      <c r="AF119" s="414"/>
      <c r="AG119" s="418"/>
      <c r="AH119" s="418"/>
      <c r="AI119" s="46"/>
      <c r="AJ119" s="46"/>
      <c r="AK119" s="414"/>
      <c r="AL119" s="414"/>
      <c r="AM119" s="435" t="s">
        <v>173</v>
      </c>
      <c r="AN119" s="435"/>
      <c r="AO119" s="435"/>
      <c r="AP119" s="435"/>
      <c r="AQ119" s="435"/>
      <c r="AR119" s="435"/>
      <c r="AS119" s="435"/>
      <c r="AT119" s="435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topLeftCell="A52" colorId="8" zoomScale="110" zoomScaleNormal="110" workbookViewId="0">
      <pane xSplit="1" topLeftCell="JF1" activePane="topRight" state="frozen"/>
      <selection pane="topRight" activeCell="JK38" sqref="JK38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0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5"/>
      <c r="Z2" s="35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0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11.08.2026</v>
      </c>
      <c r="L4" s="11"/>
      <c r="M4" s="11"/>
      <c r="N4" s="11"/>
      <c r="O4" s="441"/>
      <c r="P4" s="442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8" t="str">
        <f>'CGP SCHEDULE'!$AG$5</f>
        <v>23:45</v>
      </c>
      <c r="AC4" s="478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0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1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0" t="str">
        <f>'CGP SCHEDULE'!AG7</f>
        <v>Revision-03</v>
      </c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1"/>
      <c r="BC6" s="482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0" customFormat="1" ht="30" customHeight="1">
      <c r="A8" s="348" t="s">
        <v>31</v>
      </c>
      <c r="B8" s="348" t="s">
        <v>32</v>
      </c>
      <c r="C8" s="471" t="s">
        <v>21</v>
      </c>
      <c r="D8" s="472"/>
      <c r="E8" s="472"/>
      <c r="F8" s="472"/>
      <c r="G8" s="472"/>
      <c r="H8" s="472"/>
      <c r="I8" s="472"/>
      <c r="J8" s="472"/>
      <c r="K8" s="446" t="s">
        <v>172</v>
      </c>
      <c r="L8" s="456"/>
      <c r="M8" s="456"/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456"/>
      <c r="Y8" s="444" t="s">
        <v>0</v>
      </c>
      <c r="Z8" s="459"/>
      <c r="AA8" s="459"/>
      <c r="AB8" s="459"/>
      <c r="AC8" s="459"/>
      <c r="AD8" s="459"/>
      <c r="AE8" s="475" t="s">
        <v>268</v>
      </c>
      <c r="AF8" s="476"/>
      <c r="AG8" s="476"/>
      <c r="AH8" s="476"/>
      <c r="AI8" s="476"/>
      <c r="AJ8" s="476"/>
      <c r="AK8" s="476"/>
      <c r="AL8" s="476"/>
      <c r="AM8" s="476"/>
      <c r="AN8" s="476"/>
      <c r="AO8" s="476"/>
      <c r="AP8" s="476"/>
      <c r="AQ8" s="476"/>
      <c r="AR8" s="476"/>
      <c r="AS8" s="476"/>
      <c r="AT8" s="476"/>
      <c r="AU8" s="476"/>
      <c r="AV8" s="477"/>
      <c r="AW8" s="444" t="s">
        <v>283</v>
      </c>
      <c r="AX8" s="459"/>
      <c r="AY8" s="459"/>
      <c r="AZ8" s="459"/>
      <c r="BA8" s="459"/>
      <c r="BB8" s="459"/>
      <c r="BC8" s="459"/>
      <c r="BD8" s="459"/>
      <c r="BE8" s="456" t="s">
        <v>184</v>
      </c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44" t="s">
        <v>198</v>
      </c>
      <c r="BV8" s="444"/>
      <c r="BW8" s="444"/>
      <c r="BX8" s="444"/>
      <c r="BY8" s="444"/>
      <c r="BZ8" s="444"/>
      <c r="CA8" s="444"/>
      <c r="CB8" s="444"/>
      <c r="CC8" s="444"/>
      <c r="CD8" s="444"/>
      <c r="CE8" s="446" t="s">
        <v>2</v>
      </c>
      <c r="CF8" s="456"/>
      <c r="CG8" s="456"/>
      <c r="CH8" s="456"/>
      <c r="CI8" s="456"/>
      <c r="CJ8" s="456"/>
      <c r="CK8" s="456"/>
      <c r="CL8" s="456"/>
      <c r="CM8" s="456"/>
      <c r="CN8" s="456"/>
      <c r="CO8" s="456"/>
      <c r="CP8" s="456"/>
      <c r="CQ8" s="484" t="s">
        <v>18</v>
      </c>
      <c r="CR8" s="485"/>
      <c r="CS8" s="485"/>
      <c r="CT8" s="485"/>
      <c r="CU8" s="485"/>
      <c r="CV8" s="485"/>
      <c r="CW8" s="485"/>
      <c r="CX8" s="485"/>
      <c r="CY8" s="485"/>
      <c r="CZ8" s="485"/>
      <c r="DA8" s="485"/>
      <c r="DB8" s="486"/>
      <c r="DC8" s="444" t="s">
        <v>16</v>
      </c>
      <c r="DD8" s="459"/>
      <c r="DE8" s="459"/>
      <c r="DF8" s="459"/>
      <c r="DG8" s="459"/>
      <c r="DH8" s="459"/>
      <c r="DI8" s="459"/>
      <c r="DJ8" s="459"/>
      <c r="DK8" s="403" t="s">
        <v>4</v>
      </c>
      <c r="DL8" s="463"/>
      <c r="DM8" s="463"/>
      <c r="DN8" s="463"/>
      <c r="DO8" s="463"/>
      <c r="DP8" s="463"/>
      <c r="DQ8" s="463"/>
      <c r="DR8" s="404"/>
      <c r="DS8" s="444" t="s">
        <v>6</v>
      </c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  <c r="EE8" s="456" t="s">
        <v>170</v>
      </c>
      <c r="EF8" s="456"/>
      <c r="EG8" s="456"/>
      <c r="EH8" s="456"/>
      <c r="EI8" s="456"/>
      <c r="EJ8" s="456"/>
      <c r="EK8" s="456"/>
      <c r="EL8" s="456"/>
      <c r="EM8" s="487"/>
      <c r="EN8" s="487"/>
      <c r="EO8" s="487"/>
      <c r="EP8" s="487"/>
      <c r="EQ8" s="456"/>
      <c r="ER8" s="456"/>
      <c r="ES8" s="479" t="s">
        <v>176</v>
      </c>
      <c r="ET8" s="479"/>
      <c r="EU8" s="479"/>
      <c r="EV8" s="479"/>
      <c r="EW8" s="479"/>
      <c r="EX8" s="479"/>
      <c r="EY8" s="446" t="s">
        <v>296</v>
      </c>
      <c r="EZ8" s="456"/>
      <c r="FA8" s="456"/>
      <c r="FB8" s="456"/>
      <c r="FC8" s="456"/>
      <c r="FD8" s="456"/>
      <c r="FE8" s="446" t="s">
        <v>363</v>
      </c>
      <c r="FF8" s="446"/>
      <c r="FG8" s="446"/>
      <c r="FH8" s="446"/>
      <c r="FI8" s="446"/>
      <c r="FJ8" s="446"/>
      <c r="FK8" s="446"/>
      <c r="FL8" s="446"/>
      <c r="FM8" s="446"/>
      <c r="FN8" s="446"/>
      <c r="FO8" s="446"/>
      <c r="FP8" s="446"/>
      <c r="FQ8" s="446"/>
      <c r="FR8" s="446"/>
      <c r="FS8" s="444" t="s">
        <v>207</v>
      </c>
      <c r="FT8" s="459"/>
      <c r="FU8" s="459"/>
      <c r="FV8" s="459"/>
      <c r="FW8" s="459"/>
      <c r="FX8" s="459"/>
      <c r="FY8" s="459"/>
      <c r="FZ8" s="459"/>
      <c r="GA8" s="459"/>
      <c r="GB8" s="459"/>
      <c r="GC8" s="459"/>
      <c r="GD8" s="459"/>
      <c r="GE8" s="459"/>
      <c r="GF8" s="459"/>
      <c r="GG8" s="459"/>
      <c r="GH8" s="459"/>
      <c r="GI8" s="444" t="s">
        <v>192</v>
      </c>
      <c r="GJ8" s="459"/>
      <c r="GK8" s="459"/>
      <c r="GL8" s="459"/>
      <c r="GM8" s="459"/>
      <c r="GN8" s="459"/>
      <c r="GO8" s="459"/>
      <c r="GP8" s="459"/>
      <c r="GQ8" s="459"/>
      <c r="GR8" s="459"/>
      <c r="GS8" s="459"/>
      <c r="GT8" s="459"/>
      <c r="GU8" s="459"/>
      <c r="GV8" s="459"/>
      <c r="GW8" s="459"/>
      <c r="GX8" s="459"/>
      <c r="GY8" s="459"/>
      <c r="GZ8" s="459"/>
      <c r="HA8" s="459"/>
      <c r="HB8" s="459"/>
      <c r="HC8" s="444" t="s">
        <v>15</v>
      </c>
      <c r="HD8" s="459"/>
      <c r="HE8" s="459"/>
      <c r="HF8" s="459"/>
      <c r="HG8" s="459"/>
      <c r="HH8" s="459"/>
      <c r="HI8" s="459"/>
      <c r="HJ8" s="459"/>
      <c r="HK8" s="444" t="s">
        <v>143</v>
      </c>
      <c r="HL8" s="444"/>
      <c r="HM8" s="444"/>
      <c r="HN8" s="444"/>
      <c r="HO8" s="444"/>
      <c r="HP8" s="444"/>
      <c r="HQ8" s="446" t="s">
        <v>185</v>
      </c>
      <c r="HR8" s="456"/>
      <c r="HS8" s="456"/>
      <c r="HT8" s="456"/>
      <c r="HU8" s="456"/>
      <c r="HV8" s="456"/>
      <c r="HW8" s="446" t="s">
        <v>282</v>
      </c>
      <c r="HX8" s="456"/>
      <c r="HY8" s="456"/>
      <c r="HZ8" s="456"/>
      <c r="IA8" s="456"/>
      <c r="IB8" s="456"/>
      <c r="IC8" s="456"/>
      <c r="ID8" s="456"/>
      <c r="IE8" s="456"/>
      <c r="IF8" s="456"/>
      <c r="IG8" s="456"/>
      <c r="IH8" s="456"/>
      <c r="II8" s="491" t="s">
        <v>175</v>
      </c>
      <c r="IJ8" s="463"/>
      <c r="IK8" s="463"/>
      <c r="IL8" s="463"/>
      <c r="IM8" s="463"/>
      <c r="IN8" s="463"/>
      <c r="IO8" s="463"/>
      <c r="IP8" s="463"/>
      <c r="IQ8" s="463"/>
      <c r="IR8" s="463"/>
      <c r="IS8" s="463"/>
      <c r="IT8" s="463"/>
      <c r="IU8" s="463"/>
      <c r="IV8" s="492"/>
      <c r="IW8" s="446" t="s">
        <v>19</v>
      </c>
      <c r="IX8" s="456"/>
      <c r="IY8" s="456"/>
      <c r="IZ8" s="456"/>
      <c r="JA8" s="456"/>
      <c r="JB8" s="456"/>
      <c r="JC8" s="456"/>
      <c r="JD8" s="456"/>
      <c r="JE8" s="456"/>
      <c r="JF8" s="456"/>
      <c r="JG8" s="446" t="s">
        <v>201</v>
      </c>
      <c r="JH8" s="446"/>
      <c r="JI8" s="446"/>
      <c r="JJ8" s="446"/>
      <c r="JK8" s="446"/>
      <c r="JL8" s="446"/>
      <c r="JM8" s="446"/>
      <c r="JN8" s="446"/>
      <c r="JO8" s="446"/>
      <c r="JP8" s="446"/>
      <c r="JQ8" s="446"/>
      <c r="JR8" s="446"/>
      <c r="JS8" s="446"/>
      <c r="JT8" s="446"/>
      <c r="JU8" s="446"/>
      <c r="JV8" s="446"/>
      <c r="JW8" s="444" t="s">
        <v>211</v>
      </c>
      <c r="JX8" s="459"/>
      <c r="JY8" s="459"/>
      <c r="JZ8" s="459"/>
      <c r="KA8" s="459"/>
      <c r="KB8" s="459"/>
      <c r="KC8" s="444" t="s">
        <v>210</v>
      </c>
      <c r="KD8" s="444"/>
      <c r="KE8" s="444"/>
      <c r="KF8" s="444"/>
      <c r="KG8" s="444"/>
      <c r="KH8" s="444"/>
      <c r="KI8" s="444" t="s">
        <v>208</v>
      </c>
      <c r="KJ8" s="459"/>
      <c r="KK8" s="459"/>
      <c r="KL8" s="459"/>
      <c r="KM8" s="459"/>
      <c r="KN8" s="459"/>
      <c r="KO8" s="456" t="s">
        <v>215</v>
      </c>
      <c r="KP8" s="456"/>
      <c r="KQ8" s="456"/>
      <c r="KR8" s="456"/>
      <c r="KS8" s="456"/>
      <c r="KT8" s="456"/>
      <c r="KU8" s="459" t="s">
        <v>220</v>
      </c>
      <c r="KV8" s="459"/>
      <c r="KW8" s="459"/>
      <c r="KX8" s="459"/>
      <c r="KY8" s="496" t="s">
        <v>219</v>
      </c>
      <c r="KZ8" s="497"/>
      <c r="LA8" s="497"/>
      <c r="LB8" s="497"/>
      <c r="LC8" s="497"/>
      <c r="LD8" s="498"/>
      <c r="LE8" s="459" t="s">
        <v>249</v>
      </c>
      <c r="LF8" s="459"/>
      <c r="LG8" s="459"/>
      <c r="LH8" s="459"/>
      <c r="LI8" s="484" t="s">
        <v>300</v>
      </c>
      <c r="LJ8" s="485"/>
      <c r="LK8" s="485"/>
      <c r="LL8" s="485"/>
      <c r="LM8" s="485"/>
      <c r="LN8" s="485"/>
      <c r="LO8" s="485"/>
      <c r="LP8" s="485"/>
      <c r="LQ8" s="485"/>
      <c r="LR8" s="485"/>
      <c r="LS8" s="485"/>
      <c r="LT8" s="486"/>
      <c r="LU8" s="459" t="s">
        <v>263</v>
      </c>
      <c r="LV8" s="459"/>
      <c r="LW8" s="459"/>
      <c r="LX8" s="459"/>
      <c r="LY8" s="459"/>
      <c r="LZ8" s="459"/>
      <c r="MA8" s="484" t="s">
        <v>274</v>
      </c>
      <c r="MB8" s="485"/>
      <c r="MC8" s="485"/>
      <c r="MD8" s="485"/>
      <c r="ME8" s="485"/>
      <c r="MF8" s="485"/>
      <c r="MG8" s="485"/>
      <c r="MH8" s="485"/>
      <c r="MI8" s="485"/>
      <c r="MJ8" s="486"/>
      <c r="MK8" s="456" t="s">
        <v>277</v>
      </c>
      <c r="ML8" s="456"/>
      <c r="MM8" s="456"/>
      <c r="MN8" s="456"/>
      <c r="MO8" s="456"/>
      <c r="MP8" s="456"/>
      <c r="MQ8" s="459" t="s">
        <v>280</v>
      </c>
      <c r="MR8" s="459"/>
      <c r="MS8" s="459"/>
      <c r="MT8" s="459"/>
      <c r="MU8" s="459" t="s">
        <v>284</v>
      </c>
      <c r="MV8" s="459"/>
      <c r="MW8" s="459"/>
      <c r="MX8" s="459"/>
      <c r="MY8" s="484" t="s">
        <v>293</v>
      </c>
      <c r="MZ8" s="485"/>
      <c r="NA8" s="485"/>
      <c r="NB8" s="486"/>
      <c r="NC8" s="436" t="s">
        <v>294</v>
      </c>
      <c r="ND8" s="437"/>
      <c r="NE8" s="437"/>
      <c r="NF8" s="438"/>
      <c r="NG8" s="436" t="s">
        <v>314</v>
      </c>
      <c r="NH8" s="437"/>
      <c r="NI8" s="437"/>
      <c r="NJ8" s="438"/>
      <c r="NK8" s="512" t="s">
        <v>317</v>
      </c>
      <c r="NL8" s="437"/>
      <c r="NM8" s="437"/>
      <c r="NN8" s="438"/>
      <c r="NO8" s="491" t="s">
        <v>352</v>
      </c>
      <c r="NP8" s="463"/>
      <c r="NQ8" s="463"/>
      <c r="NR8" s="463"/>
      <c r="NS8" s="463"/>
      <c r="NT8" s="463"/>
      <c r="NU8" s="514"/>
      <c r="NV8" s="514"/>
      <c r="NW8" s="463"/>
      <c r="NX8" s="492"/>
      <c r="NY8" s="491" t="s">
        <v>356</v>
      </c>
      <c r="NZ8" s="463"/>
      <c r="OA8" s="463"/>
      <c r="OB8" s="463"/>
      <c r="OC8" s="463"/>
      <c r="OD8" s="463"/>
      <c r="OE8" s="463"/>
      <c r="OF8" s="463"/>
      <c r="OG8" s="463"/>
      <c r="OH8" s="492"/>
      <c r="OI8" s="484" t="s">
        <v>366</v>
      </c>
      <c r="OJ8" s="485"/>
      <c r="OK8" s="485"/>
      <c r="OL8" s="485"/>
      <c r="OM8" s="485"/>
      <c r="ON8" s="485"/>
      <c r="OO8" s="485"/>
      <c r="OP8" s="486"/>
      <c r="OQ8" s="436" t="s">
        <v>373</v>
      </c>
      <c r="OR8" s="437"/>
      <c r="OS8" s="437"/>
      <c r="OT8" s="438"/>
    </row>
    <row r="9" spans="1:410" s="151" customFormat="1" ht="82.5" customHeight="1">
      <c r="A9" s="129"/>
      <c r="B9" s="129"/>
      <c r="C9" s="443" t="s">
        <v>161</v>
      </c>
      <c r="D9" s="443"/>
      <c r="E9" s="411" t="s">
        <v>190</v>
      </c>
      <c r="F9" s="411"/>
      <c r="G9" s="411"/>
      <c r="H9" s="443"/>
      <c r="I9" s="443" t="s">
        <v>163</v>
      </c>
      <c r="J9" s="443"/>
      <c r="K9" s="443" t="s">
        <v>239</v>
      </c>
      <c r="L9" s="443"/>
      <c r="M9" s="460" t="s">
        <v>399</v>
      </c>
      <c r="N9" s="461"/>
      <c r="O9" s="412" t="s">
        <v>400</v>
      </c>
      <c r="P9" s="413"/>
      <c r="Q9" s="445" t="s">
        <v>371</v>
      </c>
      <c r="R9" s="445"/>
      <c r="S9" s="411" t="s">
        <v>333</v>
      </c>
      <c r="T9" s="443"/>
      <c r="U9" s="412" t="s">
        <v>312</v>
      </c>
      <c r="V9" s="413"/>
      <c r="W9" s="443" t="s">
        <v>163</v>
      </c>
      <c r="X9" s="443"/>
      <c r="Y9" s="445" t="s">
        <v>394</v>
      </c>
      <c r="Z9" s="445"/>
      <c r="AA9" s="412" t="s">
        <v>380</v>
      </c>
      <c r="AB9" s="413"/>
      <c r="AC9" s="443" t="s">
        <v>163</v>
      </c>
      <c r="AD9" s="443"/>
      <c r="AE9" s="412" t="s">
        <v>267</v>
      </c>
      <c r="AF9" s="413"/>
      <c r="AG9" s="412" t="s">
        <v>256</v>
      </c>
      <c r="AH9" s="413"/>
      <c r="AI9" s="412" t="s">
        <v>257</v>
      </c>
      <c r="AJ9" s="413"/>
      <c r="AK9" s="473" t="s">
        <v>258</v>
      </c>
      <c r="AL9" s="474"/>
      <c r="AM9" s="412" t="s">
        <v>259</v>
      </c>
      <c r="AN9" s="413"/>
      <c r="AO9" s="412" t="s">
        <v>260</v>
      </c>
      <c r="AP9" s="413"/>
      <c r="AQ9" s="412" t="s">
        <v>261</v>
      </c>
      <c r="AR9" s="413"/>
      <c r="AS9" s="412" t="s">
        <v>262</v>
      </c>
      <c r="AT9" s="413"/>
      <c r="AU9" s="443" t="s">
        <v>163</v>
      </c>
      <c r="AV9" s="443"/>
      <c r="AW9" s="443" t="s">
        <v>161</v>
      </c>
      <c r="AX9" s="443"/>
      <c r="AY9" s="443"/>
      <c r="AZ9" s="443"/>
      <c r="BA9" s="411"/>
      <c r="BB9" s="443"/>
      <c r="BC9" s="443" t="s">
        <v>163</v>
      </c>
      <c r="BD9" s="443"/>
      <c r="BE9" s="411" t="s">
        <v>368</v>
      </c>
      <c r="BF9" s="411"/>
      <c r="BG9" s="411" t="s">
        <v>385</v>
      </c>
      <c r="BH9" s="411"/>
      <c r="BI9" s="411" t="s">
        <v>384</v>
      </c>
      <c r="BJ9" s="411"/>
      <c r="BK9" s="483" t="s">
        <v>403</v>
      </c>
      <c r="BL9" s="483"/>
      <c r="BM9" s="411" t="s">
        <v>383</v>
      </c>
      <c r="BN9" s="411"/>
      <c r="BO9" s="451" t="s">
        <v>389</v>
      </c>
      <c r="BP9" s="452"/>
      <c r="BQ9" s="411" t="s">
        <v>374</v>
      </c>
      <c r="BR9" s="411"/>
      <c r="BS9" s="443" t="s">
        <v>163</v>
      </c>
      <c r="BT9" s="443"/>
      <c r="BU9" s="443" t="s">
        <v>161</v>
      </c>
      <c r="BV9" s="443"/>
      <c r="BW9" s="411" t="s">
        <v>178</v>
      </c>
      <c r="BX9" s="411"/>
      <c r="BY9" s="411" t="s">
        <v>186</v>
      </c>
      <c r="BZ9" s="443"/>
      <c r="CA9" s="411" t="s">
        <v>194</v>
      </c>
      <c r="CB9" s="443"/>
      <c r="CC9" s="443" t="s">
        <v>163</v>
      </c>
      <c r="CD9" s="443"/>
      <c r="CE9" s="443" t="s">
        <v>161</v>
      </c>
      <c r="CF9" s="443"/>
      <c r="CG9" s="470" t="s">
        <v>379</v>
      </c>
      <c r="CH9" s="470"/>
      <c r="CI9" s="420" t="s">
        <v>372</v>
      </c>
      <c r="CJ9" s="421"/>
      <c r="CK9" s="470" t="s">
        <v>358</v>
      </c>
      <c r="CL9" s="470"/>
      <c r="CM9" s="447" t="s">
        <v>372</v>
      </c>
      <c r="CN9" s="448"/>
      <c r="CO9" s="443" t="s">
        <v>163</v>
      </c>
      <c r="CP9" s="443"/>
      <c r="CQ9" s="443" t="s">
        <v>161</v>
      </c>
      <c r="CR9" s="443"/>
      <c r="CS9" s="411" t="s">
        <v>323</v>
      </c>
      <c r="CT9" s="411"/>
      <c r="CU9" s="411" t="s">
        <v>308</v>
      </c>
      <c r="CV9" s="411"/>
      <c r="CW9" s="412" t="s">
        <v>398</v>
      </c>
      <c r="CX9" s="413"/>
      <c r="CY9" s="411" t="s">
        <v>324</v>
      </c>
      <c r="CZ9" s="411"/>
      <c r="DA9" s="443" t="s">
        <v>163</v>
      </c>
      <c r="DB9" s="443"/>
      <c r="DC9" s="443" t="s">
        <v>161</v>
      </c>
      <c r="DD9" s="443"/>
      <c r="DE9" s="443"/>
      <c r="DF9" s="443"/>
      <c r="DG9" s="443"/>
      <c r="DH9" s="443"/>
      <c r="DI9" s="443" t="s">
        <v>163</v>
      </c>
      <c r="DJ9" s="443"/>
      <c r="DK9" s="411" t="s">
        <v>166</v>
      </c>
      <c r="DL9" s="443"/>
      <c r="DM9" s="411" t="s">
        <v>167</v>
      </c>
      <c r="DN9" s="443"/>
      <c r="DO9" s="443" t="s">
        <v>168</v>
      </c>
      <c r="DP9" s="443"/>
      <c r="DQ9" s="420" t="s">
        <v>320</v>
      </c>
      <c r="DR9" s="421"/>
      <c r="DS9" s="443" t="s">
        <v>161</v>
      </c>
      <c r="DT9" s="443"/>
      <c r="DU9" s="449" t="s">
        <v>325</v>
      </c>
      <c r="DV9" s="449" t="s">
        <v>325</v>
      </c>
      <c r="DW9" s="411"/>
      <c r="DX9" s="411"/>
      <c r="DY9" s="411"/>
      <c r="DZ9" s="411"/>
      <c r="EA9" s="411"/>
      <c r="EB9" s="411"/>
      <c r="EC9" s="443" t="s">
        <v>163</v>
      </c>
      <c r="ED9" s="443"/>
      <c r="EE9" s="411"/>
      <c r="EF9" s="443"/>
      <c r="EG9" s="453" t="s">
        <v>307</v>
      </c>
      <c r="EH9" s="453"/>
      <c r="EI9" s="454" t="s">
        <v>392</v>
      </c>
      <c r="EJ9" s="455"/>
      <c r="EK9" s="451" t="s">
        <v>393</v>
      </c>
      <c r="EL9" s="452"/>
      <c r="EM9" s="451"/>
      <c r="EN9" s="452"/>
      <c r="EO9" s="451" t="s">
        <v>386</v>
      </c>
      <c r="EP9" s="452"/>
      <c r="EQ9" s="443" t="s">
        <v>163</v>
      </c>
      <c r="ER9" s="443"/>
      <c r="ES9" s="443" t="s">
        <v>161</v>
      </c>
      <c r="ET9" s="443"/>
      <c r="EU9" s="411"/>
      <c r="EV9" s="443"/>
      <c r="EW9" s="443" t="s">
        <v>163</v>
      </c>
      <c r="EX9" s="443"/>
      <c r="EY9" s="443" t="s">
        <v>161</v>
      </c>
      <c r="EZ9" s="443"/>
      <c r="FA9" s="411" t="s">
        <v>313</v>
      </c>
      <c r="FB9" s="411"/>
      <c r="FC9" s="411" t="s">
        <v>169</v>
      </c>
      <c r="FD9" s="411"/>
      <c r="FE9" s="443"/>
      <c r="FF9" s="443"/>
      <c r="FG9" s="460" t="s">
        <v>372</v>
      </c>
      <c r="FH9" s="461"/>
      <c r="FI9" s="411" t="s">
        <v>298</v>
      </c>
      <c r="FJ9" s="443"/>
      <c r="FK9" s="411" t="s">
        <v>288</v>
      </c>
      <c r="FL9" s="443"/>
      <c r="FM9" s="411" t="s">
        <v>332</v>
      </c>
      <c r="FN9" s="443"/>
      <c r="FO9" s="411"/>
      <c r="FP9" s="411"/>
      <c r="FQ9" s="443" t="s">
        <v>163</v>
      </c>
      <c r="FR9" s="443"/>
      <c r="FS9" s="443" t="s">
        <v>161</v>
      </c>
      <c r="FT9" s="443"/>
      <c r="FU9" s="462" t="s">
        <v>342</v>
      </c>
      <c r="FV9" s="411"/>
      <c r="FW9" s="411" t="s">
        <v>343</v>
      </c>
      <c r="FX9" s="411"/>
      <c r="FY9" s="411" t="s">
        <v>344</v>
      </c>
      <c r="FZ9" s="411"/>
      <c r="GA9" s="411" t="s">
        <v>345</v>
      </c>
      <c r="GB9" s="411"/>
      <c r="GC9" s="411" t="s">
        <v>327</v>
      </c>
      <c r="GD9" s="411"/>
      <c r="GE9" s="411" t="s">
        <v>328</v>
      </c>
      <c r="GF9" s="411"/>
      <c r="GG9" s="443" t="s">
        <v>163</v>
      </c>
      <c r="GH9" s="443"/>
      <c r="GI9" s="443" t="s">
        <v>351</v>
      </c>
      <c r="GJ9" s="443"/>
      <c r="GK9" s="445" t="s">
        <v>236</v>
      </c>
      <c r="GL9" s="445"/>
      <c r="GM9" s="445" t="s">
        <v>346</v>
      </c>
      <c r="GN9" s="445"/>
      <c r="GO9" s="445" t="s">
        <v>347</v>
      </c>
      <c r="GP9" s="445"/>
      <c r="GQ9" s="445" t="s">
        <v>348</v>
      </c>
      <c r="GR9" s="445"/>
      <c r="GS9" s="445" t="s">
        <v>357</v>
      </c>
      <c r="GT9" s="445"/>
      <c r="GU9" s="445" t="s">
        <v>235</v>
      </c>
      <c r="GV9" s="445"/>
      <c r="GW9" s="445" t="s">
        <v>359</v>
      </c>
      <c r="GX9" s="445"/>
      <c r="GY9" s="445" t="s">
        <v>329</v>
      </c>
      <c r="GZ9" s="445"/>
      <c r="HA9" s="443" t="s">
        <v>163</v>
      </c>
      <c r="HB9" s="443"/>
      <c r="HC9" s="443" t="s">
        <v>161</v>
      </c>
      <c r="HD9" s="443"/>
      <c r="HE9" s="411"/>
      <c r="HF9" s="411"/>
      <c r="HG9" s="411"/>
      <c r="HH9" s="443"/>
      <c r="HI9" s="443" t="s">
        <v>163</v>
      </c>
      <c r="HJ9" s="443"/>
      <c r="HK9" s="457" t="s">
        <v>382</v>
      </c>
      <c r="HL9" s="458"/>
      <c r="HM9" s="450" t="s">
        <v>387</v>
      </c>
      <c r="HN9" s="450"/>
      <c r="HO9" s="443" t="s">
        <v>163</v>
      </c>
      <c r="HP9" s="443"/>
      <c r="HQ9" s="445" t="s">
        <v>305</v>
      </c>
      <c r="HR9" s="445"/>
      <c r="HS9" s="445" t="s">
        <v>243</v>
      </c>
      <c r="HT9" s="445"/>
      <c r="HU9" s="443" t="s">
        <v>163</v>
      </c>
      <c r="HV9" s="443"/>
      <c r="HW9" s="443" t="s">
        <v>161</v>
      </c>
      <c r="HX9" s="443"/>
      <c r="HY9" s="453" t="s">
        <v>187</v>
      </c>
      <c r="HZ9" s="490"/>
      <c r="IA9" s="411" t="s">
        <v>188</v>
      </c>
      <c r="IB9" s="443"/>
      <c r="IC9" s="490" t="s">
        <v>218</v>
      </c>
      <c r="ID9" s="490"/>
      <c r="IE9" s="411" t="s">
        <v>319</v>
      </c>
      <c r="IF9" s="411"/>
      <c r="IG9" s="443" t="s">
        <v>163</v>
      </c>
      <c r="IH9" s="443"/>
      <c r="II9" s="420" t="s">
        <v>285</v>
      </c>
      <c r="IJ9" s="421"/>
      <c r="IK9" s="420" t="s">
        <v>289</v>
      </c>
      <c r="IL9" s="421"/>
      <c r="IM9" s="420" t="s">
        <v>290</v>
      </c>
      <c r="IN9" s="421"/>
      <c r="IO9" s="420" t="s">
        <v>334</v>
      </c>
      <c r="IP9" s="421"/>
      <c r="IQ9" s="420"/>
      <c r="IR9" s="421"/>
      <c r="IS9" s="493"/>
      <c r="IT9" s="494"/>
      <c r="IU9" s="493" t="s">
        <v>163</v>
      </c>
      <c r="IV9" s="494"/>
      <c r="IW9" s="443" t="s">
        <v>161</v>
      </c>
      <c r="IX9" s="443"/>
      <c r="IY9" s="488" t="s">
        <v>396</v>
      </c>
      <c r="IZ9" s="489"/>
      <c r="JA9" s="488" t="s">
        <v>377</v>
      </c>
      <c r="JB9" s="489"/>
      <c r="JC9" s="488" t="s">
        <v>362</v>
      </c>
      <c r="JD9" s="489"/>
      <c r="JE9" s="443" t="s">
        <v>163</v>
      </c>
      <c r="JF9" s="443"/>
      <c r="JG9" s="443" t="s">
        <v>349</v>
      </c>
      <c r="JH9" s="443"/>
      <c r="JI9" s="443" t="s">
        <v>350</v>
      </c>
      <c r="JJ9" s="443"/>
      <c r="JK9" s="460" t="s">
        <v>402</v>
      </c>
      <c r="JL9" s="461"/>
      <c r="JM9" s="411" t="s">
        <v>401</v>
      </c>
      <c r="JN9" s="443"/>
      <c r="JO9" s="411" t="s">
        <v>378</v>
      </c>
      <c r="JP9" s="411"/>
      <c r="JQ9" s="411" t="s">
        <v>391</v>
      </c>
      <c r="JR9" s="443"/>
      <c r="JS9" s="488" t="s">
        <v>298</v>
      </c>
      <c r="JT9" s="489"/>
      <c r="JU9" s="443" t="s">
        <v>163</v>
      </c>
      <c r="JV9" s="443"/>
      <c r="JW9" s="443" t="s">
        <v>161</v>
      </c>
      <c r="JX9" s="443"/>
      <c r="JY9" s="411" t="s">
        <v>308</v>
      </c>
      <c r="JZ9" s="443"/>
      <c r="KA9" s="443" t="s">
        <v>163</v>
      </c>
      <c r="KB9" s="443"/>
      <c r="KC9" s="503" t="s">
        <v>306</v>
      </c>
      <c r="KD9" s="504"/>
      <c r="KE9" s="503" t="s">
        <v>287</v>
      </c>
      <c r="KF9" s="504"/>
      <c r="KG9" s="443" t="s">
        <v>163</v>
      </c>
      <c r="KH9" s="443"/>
      <c r="KI9" s="503" t="s">
        <v>310</v>
      </c>
      <c r="KJ9" s="508"/>
      <c r="KK9" s="440" t="s">
        <v>308</v>
      </c>
      <c r="KL9" s="440"/>
      <c r="KM9" s="443" t="s">
        <v>163</v>
      </c>
      <c r="KN9" s="443"/>
      <c r="KO9" s="445" t="s">
        <v>397</v>
      </c>
      <c r="KP9" s="445"/>
      <c r="KQ9" s="495"/>
      <c r="KR9" s="495"/>
      <c r="KS9" s="440" t="s">
        <v>163</v>
      </c>
      <c r="KT9" s="440"/>
      <c r="KU9" s="440" t="s">
        <v>206</v>
      </c>
      <c r="KV9" s="440"/>
      <c r="KW9" s="440" t="s">
        <v>163</v>
      </c>
      <c r="KX9" s="440"/>
      <c r="KY9" s="499"/>
      <c r="KZ9" s="500"/>
      <c r="LA9" s="412"/>
      <c r="LB9" s="413"/>
      <c r="LC9" s="501" t="s">
        <v>163</v>
      </c>
      <c r="LD9" s="502"/>
      <c r="LE9" s="440" t="s">
        <v>206</v>
      </c>
      <c r="LF9" s="440"/>
      <c r="LG9" s="440" t="s">
        <v>163</v>
      </c>
      <c r="LH9" s="440"/>
      <c r="LI9" s="439" t="s">
        <v>281</v>
      </c>
      <c r="LJ9" s="440"/>
      <c r="LK9" s="499" t="s">
        <v>297</v>
      </c>
      <c r="LL9" s="500"/>
      <c r="LM9" s="499" t="s">
        <v>322</v>
      </c>
      <c r="LN9" s="500"/>
      <c r="LO9" s="507" t="s">
        <v>362</v>
      </c>
      <c r="LP9" s="500"/>
      <c r="LQ9" s="505" t="s">
        <v>369</v>
      </c>
      <c r="LR9" s="506"/>
      <c r="LS9" s="440" t="s">
        <v>163</v>
      </c>
      <c r="LT9" s="440"/>
      <c r="LU9" s="439" t="s">
        <v>265</v>
      </c>
      <c r="LV9" s="439"/>
      <c r="LW9" s="439" t="s">
        <v>266</v>
      </c>
      <c r="LX9" s="439"/>
      <c r="LY9" s="440" t="s">
        <v>202</v>
      </c>
      <c r="LZ9" s="440"/>
      <c r="MA9" s="439" t="s">
        <v>388</v>
      </c>
      <c r="MB9" s="439"/>
      <c r="MC9" s="440" t="s">
        <v>331</v>
      </c>
      <c r="MD9" s="440"/>
      <c r="ME9" s="440" t="s">
        <v>297</v>
      </c>
      <c r="MF9" s="440"/>
      <c r="MG9" s="440" t="s">
        <v>365</v>
      </c>
      <c r="MH9" s="440"/>
      <c r="MI9" s="440" t="s">
        <v>202</v>
      </c>
      <c r="MJ9" s="440"/>
      <c r="MK9" s="519" t="s">
        <v>278</v>
      </c>
      <c r="ML9" s="520"/>
      <c r="MM9" s="509" t="s">
        <v>292</v>
      </c>
      <c r="MN9" s="509"/>
      <c r="MO9" s="440" t="s">
        <v>202</v>
      </c>
      <c r="MP9" s="440"/>
      <c r="MQ9" s="439" t="s">
        <v>297</v>
      </c>
      <c r="MR9" s="439"/>
      <c r="MS9" s="440" t="s">
        <v>202</v>
      </c>
      <c r="MT9" s="440"/>
      <c r="MU9" s="439"/>
      <c r="MV9" s="439"/>
      <c r="MW9" s="440" t="s">
        <v>202</v>
      </c>
      <c r="MX9" s="440"/>
      <c r="MY9" s="518" t="s">
        <v>395</v>
      </c>
      <c r="MZ9" s="518"/>
      <c r="NA9" s="440" t="s">
        <v>202</v>
      </c>
      <c r="NB9" s="440"/>
      <c r="NC9" s="439" t="s">
        <v>233</v>
      </c>
      <c r="ND9" s="439"/>
      <c r="NE9" s="440" t="s">
        <v>202</v>
      </c>
      <c r="NF9" s="440"/>
      <c r="NG9" s="439" t="s">
        <v>315</v>
      </c>
      <c r="NH9" s="439"/>
      <c r="NI9" s="440" t="s">
        <v>202</v>
      </c>
      <c r="NJ9" s="440"/>
      <c r="NK9" s="513" t="s">
        <v>318</v>
      </c>
      <c r="NL9" s="439"/>
      <c r="NM9" s="440" t="s">
        <v>202</v>
      </c>
      <c r="NN9" s="440"/>
      <c r="NO9" s="510" t="s">
        <v>353</v>
      </c>
      <c r="NP9" s="511"/>
      <c r="NQ9" s="510" t="s">
        <v>354</v>
      </c>
      <c r="NR9" s="511"/>
      <c r="NS9" s="510" t="s">
        <v>355</v>
      </c>
      <c r="NT9" s="511"/>
      <c r="NU9" s="522" t="s">
        <v>390</v>
      </c>
      <c r="NV9" s="523"/>
      <c r="NW9" s="493" t="s">
        <v>202</v>
      </c>
      <c r="NX9" s="494"/>
      <c r="NY9" s="510" t="s">
        <v>337</v>
      </c>
      <c r="NZ9" s="511"/>
      <c r="OA9" s="510" t="s">
        <v>338</v>
      </c>
      <c r="OB9" s="511"/>
      <c r="OC9" s="510" t="s">
        <v>339</v>
      </c>
      <c r="OD9" s="511"/>
      <c r="OE9" s="521" t="s">
        <v>375</v>
      </c>
      <c r="OF9" s="511"/>
      <c r="OG9" s="493" t="s">
        <v>202</v>
      </c>
      <c r="OH9" s="494"/>
      <c r="OI9" s="509" t="s">
        <v>367</v>
      </c>
      <c r="OJ9" s="509"/>
      <c r="OK9" s="517" t="s">
        <v>376</v>
      </c>
      <c r="OL9" s="516"/>
      <c r="OM9" s="515" t="s">
        <v>381</v>
      </c>
      <c r="ON9" s="516"/>
      <c r="OO9" s="440" t="s">
        <v>202</v>
      </c>
      <c r="OP9" s="440"/>
      <c r="OQ9" s="439"/>
      <c r="OR9" s="439"/>
      <c r="OS9" s="440" t="s">
        <v>202</v>
      </c>
      <c r="OT9" s="440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4" t="s">
        <v>164</v>
      </c>
      <c r="EN10" s="354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110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>
        <v>5</v>
      </c>
      <c r="Z11" s="78">
        <v>2.2222222222222223</v>
      </c>
      <c r="AA11" s="9"/>
      <c r="AB11" s="285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22">
        <v>6</v>
      </c>
      <c r="AJ11" s="122">
        <v>1.7999999999999998</v>
      </c>
      <c r="AK11" s="359">
        <v>49</v>
      </c>
      <c r="AL11" s="360">
        <v>14.7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30</v>
      </c>
      <c r="BF11" s="8">
        <v>4.2720000000000002</v>
      </c>
      <c r="BG11" s="295"/>
      <c r="BH11" s="296"/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30</v>
      </c>
      <c r="BT11" s="8">
        <f>BF11+BH11+BJ11+BL11+BN11+BP11+BR11</f>
        <v>4.2720000000000002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5"/>
      <c r="CI11" s="91">
        <v>20.6</v>
      </c>
      <c r="CJ11" s="325">
        <v>6.5</v>
      </c>
      <c r="CK11" s="299"/>
      <c r="CL11" s="299"/>
      <c r="CM11" s="326">
        <v>5.15</v>
      </c>
      <c r="CN11" s="327">
        <v>1.5</v>
      </c>
      <c r="CO11" s="8">
        <f>CG11+CI11+CK11+CM11</f>
        <v>25.75</v>
      </c>
      <c r="CP11" s="8">
        <f>CH11+CJ11+CL11+CN11</f>
        <v>8</v>
      </c>
      <c r="CQ11" s="343">
        <v>247.40625</v>
      </c>
      <c r="CR11" s="343"/>
      <c r="CS11" s="343"/>
      <c r="CT11" s="356"/>
      <c r="CU11" s="344">
        <v>18.556701030927837</v>
      </c>
      <c r="CV11" s="196"/>
      <c r="CW11" s="345">
        <v>63.814432989690722</v>
      </c>
      <c r="CX11" s="300"/>
      <c r="CY11" s="300"/>
      <c r="CZ11" s="300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8">
        <v>42.37</v>
      </c>
      <c r="DL11" s="328">
        <v>14.12</v>
      </c>
      <c r="DM11" s="78">
        <f>IF((DO11/0.97)&lt;DK11,(DO11/0.97),DK11)</f>
        <v>42.37</v>
      </c>
      <c r="DN11" s="78">
        <f>IF((DP11/0.97)&lt;DL11,(DP11/0.97),DL11)</f>
        <v>14.12</v>
      </c>
      <c r="DO11" s="328">
        <v>41.1</v>
      </c>
      <c r="DP11" s="328">
        <v>13.7</v>
      </c>
      <c r="DQ11" s="329"/>
      <c r="DR11" s="329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0">
        <v>39.18</v>
      </c>
      <c r="EH11" s="331">
        <v>9.7949999999999999</v>
      </c>
      <c r="EI11" s="94">
        <v>116.36</v>
      </c>
      <c r="EJ11" s="94">
        <v>29.09</v>
      </c>
      <c r="EK11" s="326">
        <v>40.340000000000003</v>
      </c>
      <c r="EL11" s="332">
        <v>10.085000000000001</v>
      </c>
      <c r="EM11" s="333"/>
      <c r="EN11" s="333"/>
      <c r="EO11" s="333"/>
      <c r="EP11" s="333"/>
      <c r="EQ11" s="8">
        <f>EE11+EG11+EI11+EK11+EM11+EO11</f>
        <v>195.88</v>
      </c>
      <c r="ER11" s="8">
        <f>EF11+EH11+EJ11+EL11</f>
        <v>48.97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1">
        <v>27</v>
      </c>
      <c r="FB11" s="334">
        <v>0</v>
      </c>
      <c r="FC11" s="114">
        <v>28</v>
      </c>
      <c r="FD11" s="327"/>
      <c r="FE11" s="8"/>
      <c r="FF11" s="8"/>
      <c r="FG11" s="305"/>
      <c r="FH11" s="306"/>
      <c r="FI11" s="8"/>
      <c r="FJ11" s="8"/>
      <c r="FK11" s="8"/>
      <c r="FL11" s="8"/>
      <c r="FM11" s="327"/>
      <c r="FN11" s="327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7"/>
      <c r="GL11" s="297"/>
      <c r="GM11" s="309"/>
      <c r="GN11" s="310"/>
      <c r="GO11" s="299">
        <v>6</v>
      </c>
      <c r="GP11" s="311">
        <v>0</v>
      </c>
      <c r="GQ11" s="311"/>
      <c r="GR11" s="311"/>
      <c r="GS11" s="310"/>
      <c r="GT11" s="310"/>
      <c r="GU11" s="310">
        <v>6</v>
      </c>
      <c r="GV11" s="310">
        <v>0</v>
      </c>
      <c r="GW11" s="310"/>
      <c r="GX11" s="310"/>
      <c r="GY11" s="310">
        <v>2.4</v>
      </c>
      <c r="GZ11" s="310">
        <v>0</v>
      </c>
      <c r="HA11" s="8">
        <f>GM11+GS11+GK11+GO11+GQ11+GU11+GW11+GY11</f>
        <v>14.4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2.8</v>
      </c>
      <c r="HZ11" s="335">
        <v>0.7</v>
      </c>
      <c r="IA11" s="312"/>
      <c r="IB11" s="304"/>
      <c r="IC11" s="337">
        <v>12</v>
      </c>
      <c r="ID11" s="130">
        <v>3</v>
      </c>
      <c r="IE11" s="313"/>
      <c r="IF11" s="8"/>
      <c r="IG11" s="8">
        <f>HW11+HY11+IA11+IC11+IE11</f>
        <v>14.8</v>
      </c>
      <c r="IH11" s="8">
        <f>HX11+HZ11+IB11+ID11+IF11</f>
        <v>3.7</v>
      </c>
      <c r="II11" s="8"/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5"/>
      <c r="JD11" s="285"/>
      <c r="JE11" s="8">
        <f>IY11+JA11+JC11</f>
        <v>20.62</v>
      </c>
      <c r="JF11" s="8">
        <f>IZ11+JB11+JD11</f>
        <v>0</v>
      </c>
      <c r="JG11" s="335">
        <v>6.5372000000000003</v>
      </c>
      <c r="JH11" s="335">
        <v>1</v>
      </c>
      <c r="JI11" s="335">
        <v>6.5373000000000001</v>
      </c>
      <c r="JJ11" s="335">
        <v>1</v>
      </c>
      <c r="JK11" s="335"/>
      <c r="JL11" s="335"/>
      <c r="JM11" s="91">
        <v>51.55</v>
      </c>
      <c r="JN11" s="335">
        <v>11</v>
      </c>
      <c r="JO11" s="91">
        <v>26.8</v>
      </c>
      <c r="JP11" s="335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7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5">
        <v>0</v>
      </c>
      <c r="LK11" s="79">
        <v>24.02</v>
      </c>
      <c r="LL11" s="358">
        <v>0</v>
      </c>
      <c r="LM11" s="79">
        <v>6.5750000000000002</v>
      </c>
      <c r="LN11" s="338">
        <v>0</v>
      </c>
      <c r="LO11" s="75"/>
      <c r="LP11" s="352"/>
      <c r="LQ11" s="322"/>
      <c r="LR11" s="322"/>
      <c r="LS11" s="4">
        <f>LM11+LK11+LI11+LO11+LQ11</f>
        <v>54.795000000000002</v>
      </c>
      <c r="LT11" s="4">
        <f>LN11+LL11+LJ11+LR11</f>
        <v>0</v>
      </c>
      <c r="LU11" s="323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6"/>
      <c r="MD11" s="324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40">
        <v>0</v>
      </c>
      <c r="ML11" s="92"/>
      <c r="MM11" s="114">
        <v>0</v>
      </c>
      <c r="MN11" s="341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42">
        <v>0.9</v>
      </c>
      <c r="NA11" s="4">
        <f>MY11</f>
        <v>6.56</v>
      </c>
      <c r="NB11" s="4">
        <f>MZ11</f>
        <v>0.9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7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1">
        <v>0</v>
      </c>
      <c r="NV11" s="351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7">
        <v>0</v>
      </c>
      <c r="OB11" s="74"/>
      <c r="OC11" s="357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47">
        <v>0</v>
      </c>
      <c r="OL11" s="301"/>
      <c r="OM11" s="196">
        <v>0</v>
      </c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>
        <v>5</v>
      </c>
      <c r="Z12" s="78">
        <v>2.2222222222222223</v>
      </c>
      <c r="AA12" s="9"/>
      <c r="AB12" s="285"/>
      <c r="AC12" s="8">
        <f t="shared" ref="AC12:AC75" si="17">Y12+AA12</f>
        <v>5</v>
      </c>
      <c r="AD12" s="8">
        <f t="shared" ref="AD12:AD75" si="18">Z12+AB12</f>
        <v>2.2222222222222223</v>
      </c>
      <c r="AE12" s="71"/>
      <c r="AF12" s="71"/>
      <c r="AG12" s="71"/>
      <c r="AH12" s="71"/>
      <c r="AI12" s="122">
        <v>6</v>
      </c>
      <c r="AJ12" s="122">
        <v>1.7999999999999998</v>
      </c>
      <c r="AK12" s="359">
        <v>49</v>
      </c>
      <c r="AL12" s="360">
        <v>14.7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30</v>
      </c>
      <c r="BF12" s="8">
        <v>4.2720000000000002</v>
      </c>
      <c r="BG12" s="295"/>
      <c r="BH12" s="296"/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30</v>
      </c>
      <c r="BT12" s="8">
        <f t="shared" ref="BT12:BT75" si="21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5"/>
      <c r="CI12" s="91">
        <v>20.6</v>
      </c>
      <c r="CJ12" s="325">
        <v>6.5</v>
      </c>
      <c r="CK12" s="299"/>
      <c r="CL12" s="299"/>
      <c r="CM12" s="326">
        <v>5.15</v>
      </c>
      <c r="CN12" s="32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3">
        <v>247.40625</v>
      </c>
      <c r="CR12" s="343"/>
      <c r="CS12" s="343"/>
      <c r="CT12" s="356"/>
      <c r="CU12" s="344">
        <v>18.556701030927837</v>
      </c>
      <c r="CV12" s="196"/>
      <c r="CW12" s="345">
        <v>63.814432989690722</v>
      </c>
      <c r="CX12" s="300"/>
      <c r="CY12" s="300"/>
      <c r="CZ12" s="300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8">
        <v>38.35</v>
      </c>
      <c r="DL12" s="328">
        <v>12.78</v>
      </c>
      <c r="DM12" s="78">
        <f t="shared" ref="DM12:DM75" si="28">IF((DO12/0.97)&lt;DK12,(DO12/0.97),DK12)</f>
        <v>38.35</v>
      </c>
      <c r="DN12" s="78">
        <f t="shared" ref="DN12:DN75" si="29">IF((DP12/0.97)&lt;DL12,(DP12/0.97),DL12)</f>
        <v>12.78</v>
      </c>
      <c r="DO12" s="328">
        <v>37.200000000000003</v>
      </c>
      <c r="DP12" s="328">
        <v>12.4</v>
      </c>
      <c r="DQ12" s="329"/>
      <c r="DR12" s="329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0">
        <v>39.18</v>
      </c>
      <c r="EH12" s="331">
        <v>9.7949999999999999</v>
      </c>
      <c r="EI12" s="94">
        <v>116.36</v>
      </c>
      <c r="EJ12" s="94">
        <v>29.09</v>
      </c>
      <c r="EK12" s="326">
        <v>40.340000000000003</v>
      </c>
      <c r="EL12" s="332">
        <v>10.085000000000001</v>
      </c>
      <c r="EM12" s="333"/>
      <c r="EN12" s="333"/>
      <c r="EO12" s="333"/>
      <c r="EP12" s="333"/>
      <c r="EQ12" s="8">
        <f t="shared" ref="EQ12:EQ75" si="31">EE12+EG12+EI12+EK12+EM12+EO12</f>
        <v>195.88</v>
      </c>
      <c r="ER12" s="8">
        <f t="shared" ref="ER12:ER43" si="32">EF12+EH12+EJ12+EL12</f>
        <v>48.97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1">
        <v>27</v>
      </c>
      <c r="FB12" s="334">
        <v>0</v>
      </c>
      <c r="FC12" s="114">
        <v>28</v>
      </c>
      <c r="FD12" s="327"/>
      <c r="FE12" s="8"/>
      <c r="FF12" s="8"/>
      <c r="FG12" s="305"/>
      <c r="FH12" s="306"/>
      <c r="FI12" s="8"/>
      <c r="FJ12" s="8"/>
      <c r="FK12" s="8"/>
      <c r="FL12" s="8"/>
      <c r="FM12" s="327"/>
      <c r="FN12" s="327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7"/>
      <c r="GL12" s="297"/>
      <c r="GM12" s="309"/>
      <c r="GN12" s="310"/>
      <c r="GO12" s="299">
        <v>6</v>
      </c>
      <c r="GP12" s="311">
        <v>0</v>
      </c>
      <c r="GQ12" s="311"/>
      <c r="GR12" s="311"/>
      <c r="GS12" s="310"/>
      <c r="GT12" s="310"/>
      <c r="GU12" s="310">
        <v>6</v>
      </c>
      <c r="GV12" s="310">
        <v>0</v>
      </c>
      <c r="GW12" s="310"/>
      <c r="GX12" s="310"/>
      <c r="GY12" s="310">
        <v>2.4</v>
      </c>
      <c r="GZ12" s="310">
        <v>0</v>
      </c>
      <c r="HA12" s="8">
        <f t="shared" ref="HA12:HA75" si="39">GM12+GS12+GK12+GO12+GQ12+GU12+GW12+GY12</f>
        <v>14.4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2.8</v>
      </c>
      <c r="HZ12" s="335">
        <v>0.7</v>
      </c>
      <c r="IA12" s="312"/>
      <c r="IB12" s="304"/>
      <c r="IC12" s="337">
        <v>12</v>
      </c>
      <c r="ID12" s="130">
        <v>3</v>
      </c>
      <c r="IE12" s="313"/>
      <c r="IF12" s="313"/>
      <c r="IG12" s="8">
        <f>HW12+HY12+IA12+IC12+IE12</f>
        <v>14.8</v>
      </c>
      <c r="IH12" s="8">
        <f t="shared" ref="IH12:IH75" si="45">HX12+HZ12+IB12+ID12+IF12</f>
        <v>3.7</v>
      </c>
      <c r="II12" s="8"/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5"/>
      <c r="JD12" s="285"/>
      <c r="JE12" s="8">
        <f t="shared" ref="JE12:JE75" si="46">IY12+JA12+JC12</f>
        <v>20.62</v>
      </c>
      <c r="JF12" s="8">
        <f t="shared" ref="JF12:JF75" si="47">IZ12+JB12+JD12</f>
        <v>0</v>
      </c>
      <c r="JG12" s="335">
        <v>6.5372000000000003</v>
      </c>
      <c r="JH12" s="335">
        <v>1</v>
      </c>
      <c r="JI12" s="335">
        <v>6.5373000000000001</v>
      </c>
      <c r="JJ12" s="335">
        <v>1</v>
      </c>
      <c r="JK12" s="335"/>
      <c r="JL12" s="335"/>
      <c r="JM12" s="91">
        <v>51.55</v>
      </c>
      <c r="JN12" s="335">
        <v>11</v>
      </c>
      <c r="JO12" s="91">
        <v>26.8</v>
      </c>
      <c r="JP12" s="335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7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5">
        <v>0</v>
      </c>
      <c r="LK12" s="79">
        <v>24.02</v>
      </c>
      <c r="LL12" s="358">
        <v>0</v>
      </c>
      <c r="LM12" s="79">
        <v>6.5750000000000002</v>
      </c>
      <c r="LN12" s="339">
        <v>0</v>
      </c>
      <c r="LO12" s="75"/>
      <c r="LP12" s="352"/>
      <c r="LQ12" s="322"/>
      <c r="LR12" s="322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23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6"/>
      <c r="MD12" s="324"/>
      <c r="ME12" s="75"/>
      <c r="MF12" s="4"/>
      <c r="MG12" s="9"/>
      <c r="MH12" s="4"/>
      <c r="MI12" s="4">
        <f t="shared" ref="MI12:MI75" si="63">MA12+MC12+ME12+MG12</f>
        <v>0</v>
      </c>
      <c r="MJ12" s="4">
        <f t="shared" ref="MJ12:MJ75" si="64">MD12+MB12+MF12+MH12</f>
        <v>0</v>
      </c>
      <c r="MK12" s="340">
        <v>0</v>
      </c>
      <c r="ML12" s="92"/>
      <c r="MM12" s="114">
        <v>0</v>
      </c>
      <c r="MN12" s="341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42">
        <v>0.9</v>
      </c>
      <c r="NA12" s="4">
        <f t="shared" ref="NA12:NA75" si="71">MY12</f>
        <v>6.56</v>
      </c>
      <c r="NB12" s="4">
        <f t="shared" ref="NB12:NB75" si="72">MZ12</f>
        <v>0.9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7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1">
        <v>0</v>
      </c>
      <c r="NV12" s="351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7">
        <v>0</v>
      </c>
      <c r="OB12" s="74"/>
      <c r="OC12" s="357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47">
        <v>0</v>
      </c>
      <c r="OL12" s="301"/>
      <c r="OM12" s="196">
        <v>0</v>
      </c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>
        <v>5</v>
      </c>
      <c r="Z13" s="78">
        <v>2.2222222222222223</v>
      </c>
      <c r="AA13" s="9"/>
      <c r="AB13" s="285"/>
      <c r="AC13" s="8">
        <f t="shared" si="17"/>
        <v>5</v>
      </c>
      <c r="AD13" s="8">
        <f t="shared" si="18"/>
        <v>2.2222222222222223</v>
      </c>
      <c r="AE13" s="71"/>
      <c r="AF13" s="71"/>
      <c r="AG13" s="71"/>
      <c r="AH13" s="71"/>
      <c r="AI13" s="122">
        <v>6</v>
      </c>
      <c r="AJ13" s="122">
        <v>1.7999999999999998</v>
      </c>
      <c r="AK13" s="359">
        <v>49</v>
      </c>
      <c r="AL13" s="360">
        <v>14.7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30</v>
      </c>
      <c r="BF13" s="8">
        <v>4.2720000000000002</v>
      </c>
      <c r="BG13" s="295"/>
      <c r="BH13" s="296"/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30</v>
      </c>
      <c r="BT13" s="8">
        <f t="shared" si="21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5"/>
      <c r="CI13" s="91">
        <v>20.6</v>
      </c>
      <c r="CJ13" s="325">
        <v>6.5</v>
      </c>
      <c r="CK13" s="299"/>
      <c r="CL13" s="299"/>
      <c r="CM13" s="326">
        <v>5.15</v>
      </c>
      <c r="CN13" s="327">
        <v>1.5</v>
      </c>
      <c r="CO13" s="8">
        <f t="shared" si="22"/>
        <v>25.75</v>
      </c>
      <c r="CP13" s="8">
        <f t="shared" si="23"/>
        <v>8</v>
      </c>
      <c r="CQ13" s="343">
        <v>247.40625</v>
      </c>
      <c r="CR13" s="343"/>
      <c r="CS13" s="343"/>
      <c r="CT13" s="356"/>
      <c r="CU13" s="344">
        <v>18.556701030927837</v>
      </c>
      <c r="CV13" s="196"/>
      <c r="CW13" s="345">
        <v>63.814432989690722</v>
      </c>
      <c r="CX13" s="300"/>
      <c r="CY13" s="300"/>
      <c r="CZ13" s="300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8">
        <v>40.409999999999997</v>
      </c>
      <c r="DL13" s="328">
        <v>13.47</v>
      </c>
      <c r="DM13" s="78">
        <f t="shared" si="28"/>
        <v>40.409999999999997</v>
      </c>
      <c r="DN13" s="78">
        <f t="shared" si="29"/>
        <v>13.47</v>
      </c>
      <c r="DO13" s="328">
        <v>39.200000000000003</v>
      </c>
      <c r="DP13" s="328">
        <v>13.07</v>
      </c>
      <c r="DQ13" s="329"/>
      <c r="DR13" s="329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0">
        <v>39.18</v>
      </c>
      <c r="EH13" s="331">
        <v>9.7949999999999999</v>
      </c>
      <c r="EI13" s="94">
        <v>116.36</v>
      </c>
      <c r="EJ13" s="94">
        <v>29.09</v>
      </c>
      <c r="EK13" s="326">
        <v>40.340000000000003</v>
      </c>
      <c r="EL13" s="332">
        <v>10.085000000000001</v>
      </c>
      <c r="EM13" s="333"/>
      <c r="EN13" s="333"/>
      <c r="EO13" s="333"/>
      <c r="EP13" s="333"/>
      <c r="EQ13" s="8">
        <f t="shared" si="31"/>
        <v>195.88</v>
      </c>
      <c r="ER13" s="8">
        <f t="shared" si="32"/>
        <v>48.97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1">
        <v>27</v>
      </c>
      <c r="FB13" s="334">
        <v>0</v>
      </c>
      <c r="FC13" s="114">
        <v>28</v>
      </c>
      <c r="FD13" s="327"/>
      <c r="FE13" s="8"/>
      <c r="FF13" s="8"/>
      <c r="FG13" s="305"/>
      <c r="FH13" s="306"/>
      <c r="FI13" s="8"/>
      <c r="FJ13" s="8"/>
      <c r="FK13" s="8"/>
      <c r="FL13" s="8"/>
      <c r="FM13" s="327"/>
      <c r="FN13" s="327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7"/>
      <c r="GL13" s="297"/>
      <c r="GM13" s="309"/>
      <c r="GN13" s="310"/>
      <c r="GO13" s="299">
        <v>6</v>
      </c>
      <c r="GP13" s="311">
        <v>0</v>
      </c>
      <c r="GQ13" s="311"/>
      <c r="GR13" s="311"/>
      <c r="GS13" s="310"/>
      <c r="GT13" s="310"/>
      <c r="GU13" s="310">
        <v>6</v>
      </c>
      <c r="GV13" s="310">
        <v>0</v>
      </c>
      <c r="GW13" s="310"/>
      <c r="GX13" s="310"/>
      <c r="GY13" s="310">
        <v>2.4</v>
      </c>
      <c r="GZ13" s="310">
        <v>0</v>
      </c>
      <c r="HA13" s="8">
        <f t="shared" si="39"/>
        <v>14.4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2.8</v>
      </c>
      <c r="HZ13" s="335">
        <v>0.7</v>
      </c>
      <c r="IA13" s="312"/>
      <c r="IB13" s="304"/>
      <c r="IC13" s="337">
        <v>12</v>
      </c>
      <c r="ID13" s="130">
        <v>3</v>
      </c>
      <c r="IE13" s="313"/>
      <c r="IF13" s="313"/>
      <c r="IG13" s="8">
        <f t="shared" ref="IG13:IG76" si="84">HW13+HY13+IA13+IC13+IE13</f>
        <v>14.8</v>
      </c>
      <c r="IH13" s="8">
        <f t="shared" si="45"/>
        <v>3.7</v>
      </c>
      <c r="II13" s="8"/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5"/>
      <c r="JD13" s="285"/>
      <c r="JE13" s="8">
        <f t="shared" si="46"/>
        <v>20.62</v>
      </c>
      <c r="JF13" s="8">
        <f t="shared" si="47"/>
        <v>0</v>
      </c>
      <c r="JG13" s="335">
        <v>6.5372000000000003</v>
      </c>
      <c r="JH13" s="335">
        <v>1</v>
      </c>
      <c r="JI13" s="335">
        <v>6.5373000000000001</v>
      </c>
      <c r="JJ13" s="335">
        <v>1</v>
      </c>
      <c r="JK13" s="335"/>
      <c r="JL13" s="335"/>
      <c r="JM13" s="91">
        <v>51.55</v>
      </c>
      <c r="JN13" s="335">
        <v>11</v>
      </c>
      <c r="JO13" s="91">
        <v>26.8</v>
      </c>
      <c r="JP13" s="335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7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5">
        <v>0</v>
      </c>
      <c r="LK13" s="79">
        <v>24.02</v>
      </c>
      <c r="LL13" s="358">
        <v>0</v>
      </c>
      <c r="LM13" s="79">
        <v>6.5750000000000002</v>
      </c>
      <c r="LN13" s="339">
        <v>0</v>
      </c>
      <c r="LO13" s="75"/>
      <c r="LP13" s="352"/>
      <c r="LQ13" s="322"/>
      <c r="LR13" s="322"/>
      <c r="LS13" s="4">
        <f t="shared" si="59"/>
        <v>54.795000000000002</v>
      </c>
      <c r="LT13" s="4">
        <f t="shared" si="60"/>
        <v>0</v>
      </c>
      <c r="LU13" s="323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6"/>
      <c r="MD13" s="324"/>
      <c r="ME13" s="75"/>
      <c r="MF13" s="4"/>
      <c r="MG13" s="9"/>
      <c r="MH13" s="4"/>
      <c r="MI13" s="4">
        <f t="shared" si="63"/>
        <v>0</v>
      </c>
      <c r="MJ13" s="4">
        <f t="shared" si="64"/>
        <v>0</v>
      </c>
      <c r="MK13" s="340">
        <v>0</v>
      </c>
      <c r="ML13" s="92"/>
      <c r="MM13" s="114">
        <v>0</v>
      </c>
      <c r="MN13" s="341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42">
        <v>0.9</v>
      </c>
      <c r="NA13" s="4">
        <f t="shared" si="71"/>
        <v>6.56</v>
      </c>
      <c r="NB13" s="4">
        <f t="shared" si="72"/>
        <v>0.9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7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1">
        <v>0</v>
      </c>
      <c r="NV13" s="351"/>
      <c r="NW13" s="4">
        <f t="shared" si="79"/>
        <v>0</v>
      </c>
      <c r="NX13" s="4">
        <f t="shared" si="12"/>
        <v>0</v>
      </c>
      <c r="NY13" s="74">
        <v>0</v>
      </c>
      <c r="NZ13" s="74"/>
      <c r="OA13" s="357">
        <v>0</v>
      </c>
      <c r="OB13" s="74"/>
      <c r="OC13" s="357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47">
        <v>0</v>
      </c>
      <c r="OL13" s="301"/>
      <c r="OM13" s="196">
        <v>0</v>
      </c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>
        <v>5</v>
      </c>
      <c r="Z14" s="78">
        <v>2.2222222222222223</v>
      </c>
      <c r="AA14" s="9"/>
      <c r="AB14" s="285"/>
      <c r="AC14" s="8">
        <f t="shared" si="17"/>
        <v>5</v>
      </c>
      <c r="AD14" s="8">
        <f t="shared" si="18"/>
        <v>2.2222222222222223</v>
      </c>
      <c r="AE14" s="71"/>
      <c r="AF14" s="71"/>
      <c r="AG14" s="71"/>
      <c r="AH14" s="71"/>
      <c r="AI14" s="122">
        <v>6</v>
      </c>
      <c r="AJ14" s="122">
        <v>1.7999999999999998</v>
      </c>
      <c r="AK14" s="359">
        <v>49</v>
      </c>
      <c r="AL14" s="360">
        <v>14.7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30</v>
      </c>
      <c r="BF14" s="8">
        <v>4.2720000000000002</v>
      </c>
      <c r="BG14" s="295"/>
      <c r="BH14" s="296"/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30</v>
      </c>
      <c r="BT14" s="8">
        <f t="shared" si="21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5"/>
      <c r="CI14" s="91">
        <v>20.6</v>
      </c>
      <c r="CJ14" s="325">
        <v>6.5</v>
      </c>
      <c r="CK14" s="299"/>
      <c r="CL14" s="299"/>
      <c r="CM14" s="326">
        <v>5.15</v>
      </c>
      <c r="CN14" s="327">
        <v>1.5</v>
      </c>
      <c r="CO14" s="8">
        <f t="shared" si="22"/>
        <v>25.75</v>
      </c>
      <c r="CP14" s="8">
        <f t="shared" si="23"/>
        <v>8</v>
      </c>
      <c r="CQ14" s="343">
        <v>247.40625</v>
      </c>
      <c r="CR14" s="343"/>
      <c r="CS14" s="343"/>
      <c r="CT14" s="356"/>
      <c r="CU14" s="344">
        <v>18.556701030927837</v>
      </c>
      <c r="CV14" s="196"/>
      <c r="CW14" s="345">
        <v>63.814432989690722</v>
      </c>
      <c r="CX14" s="300"/>
      <c r="CY14" s="300"/>
      <c r="CZ14" s="300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8">
        <v>40.409999999999997</v>
      </c>
      <c r="DL14" s="328">
        <v>13.47</v>
      </c>
      <c r="DM14" s="78">
        <f t="shared" si="28"/>
        <v>40.409999999999997</v>
      </c>
      <c r="DN14" s="78">
        <f t="shared" si="29"/>
        <v>13.47</v>
      </c>
      <c r="DO14" s="328">
        <v>39.200000000000003</v>
      </c>
      <c r="DP14" s="328">
        <v>13.07</v>
      </c>
      <c r="DQ14" s="329"/>
      <c r="DR14" s="329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0">
        <v>39.18</v>
      </c>
      <c r="EH14" s="331">
        <v>9.7949999999999999</v>
      </c>
      <c r="EI14" s="94">
        <v>116.36</v>
      </c>
      <c r="EJ14" s="94">
        <v>29.09</v>
      </c>
      <c r="EK14" s="326">
        <v>40.340000000000003</v>
      </c>
      <c r="EL14" s="332">
        <v>10.085000000000001</v>
      </c>
      <c r="EM14" s="333"/>
      <c r="EN14" s="333"/>
      <c r="EO14" s="333"/>
      <c r="EP14" s="333"/>
      <c r="EQ14" s="8">
        <f t="shared" si="31"/>
        <v>195.88</v>
      </c>
      <c r="ER14" s="8">
        <f t="shared" si="32"/>
        <v>48.97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1">
        <v>27</v>
      </c>
      <c r="FB14" s="334">
        <v>0</v>
      </c>
      <c r="FC14" s="114">
        <v>28</v>
      </c>
      <c r="FD14" s="327"/>
      <c r="FE14" s="8"/>
      <c r="FF14" s="8"/>
      <c r="FG14" s="305"/>
      <c r="FH14" s="306"/>
      <c r="FI14" s="8"/>
      <c r="FJ14" s="8"/>
      <c r="FK14" s="8"/>
      <c r="FL14" s="8"/>
      <c r="FM14" s="327"/>
      <c r="FN14" s="327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7"/>
      <c r="GL14" s="297"/>
      <c r="GM14" s="309"/>
      <c r="GN14" s="310"/>
      <c r="GO14" s="298">
        <v>6</v>
      </c>
      <c r="GP14" s="298">
        <v>0</v>
      </c>
      <c r="GQ14" s="285"/>
      <c r="GR14" s="285"/>
      <c r="GS14" s="285"/>
      <c r="GT14" s="285"/>
      <c r="GU14" s="285">
        <v>6</v>
      </c>
      <c r="GV14" s="285">
        <v>0</v>
      </c>
      <c r="GW14" s="285"/>
      <c r="GX14" s="285"/>
      <c r="GY14" s="285">
        <v>2.4</v>
      </c>
      <c r="GZ14" s="310">
        <v>0</v>
      </c>
      <c r="HA14" s="8">
        <f t="shared" si="39"/>
        <v>14.4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2.8</v>
      </c>
      <c r="HZ14" s="335">
        <v>0.7</v>
      </c>
      <c r="IA14" s="312"/>
      <c r="IB14" s="304"/>
      <c r="IC14" s="337">
        <v>12</v>
      </c>
      <c r="ID14" s="130">
        <v>3</v>
      </c>
      <c r="IE14" s="313"/>
      <c r="IF14" s="313"/>
      <c r="IG14" s="8">
        <f t="shared" si="84"/>
        <v>14.8</v>
      </c>
      <c r="IH14" s="8">
        <f t="shared" si="45"/>
        <v>3.7</v>
      </c>
      <c r="II14" s="8"/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5"/>
      <c r="JD14" s="285"/>
      <c r="JE14" s="8">
        <f t="shared" si="46"/>
        <v>20.62</v>
      </c>
      <c r="JF14" s="8">
        <f t="shared" si="47"/>
        <v>0</v>
      </c>
      <c r="JG14" s="335">
        <v>6.5372000000000003</v>
      </c>
      <c r="JH14" s="335">
        <v>1</v>
      </c>
      <c r="JI14" s="335">
        <v>6.5373000000000001</v>
      </c>
      <c r="JJ14" s="335">
        <v>1</v>
      </c>
      <c r="JK14" s="335"/>
      <c r="JL14" s="335"/>
      <c r="JM14" s="91">
        <v>51.55</v>
      </c>
      <c r="JN14" s="335">
        <v>11</v>
      </c>
      <c r="JO14" s="91">
        <v>26.8</v>
      </c>
      <c r="JP14" s="335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7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5">
        <v>0</v>
      </c>
      <c r="LK14" s="79">
        <v>24.02</v>
      </c>
      <c r="LL14" s="358">
        <v>0</v>
      </c>
      <c r="LM14" s="79">
        <v>6.5750000000000002</v>
      </c>
      <c r="LN14" s="339">
        <v>0</v>
      </c>
      <c r="LO14" s="75"/>
      <c r="LP14" s="352"/>
      <c r="LQ14" s="322"/>
      <c r="LR14" s="322"/>
      <c r="LS14" s="4">
        <f t="shared" si="59"/>
        <v>54.795000000000002</v>
      </c>
      <c r="LT14" s="4">
        <f t="shared" si="60"/>
        <v>0</v>
      </c>
      <c r="LU14" s="323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6"/>
      <c r="MD14" s="324"/>
      <c r="ME14" s="75"/>
      <c r="MF14" s="4"/>
      <c r="MG14" s="9"/>
      <c r="MH14" s="4"/>
      <c r="MI14" s="4">
        <f t="shared" si="63"/>
        <v>0</v>
      </c>
      <c r="MJ14" s="4">
        <f t="shared" si="64"/>
        <v>0</v>
      </c>
      <c r="MK14" s="340">
        <v>0</v>
      </c>
      <c r="ML14" s="92"/>
      <c r="MM14" s="114">
        <v>0</v>
      </c>
      <c r="MN14" s="341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42">
        <v>0.9</v>
      </c>
      <c r="NA14" s="4">
        <f t="shared" si="71"/>
        <v>6.56</v>
      </c>
      <c r="NB14" s="4">
        <f t="shared" si="72"/>
        <v>0.9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7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1">
        <v>0</v>
      </c>
      <c r="NV14" s="351"/>
      <c r="NW14" s="4">
        <f t="shared" si="79"/>
        <v>0</v>
      </c>
      <c r="NX14" s="4">
        <f t="shared" si="12"/>
        <v>0</v>
      </c>
      <c r="NY14" s="74">
        <v>0</v>
      </c>
      <c r="NZ14" s="74"/>
      <c r="OA14" s="357">
        <v>0</v>
      </c>
      <c r="OB14" s="74"/>
      <c r="OC14" s="357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47">
        <v>0</v>
      </c>
      <c r="OL14" s="301"/>
      <c r="OM14" s="196">
        <v>0</v>
      </c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>
        <v>5</v>
      </c>
      <c r="Z15" s="78">
        <v>2.2222222222222223</v>
      </c>
      <c r="AA15" s="9"/>
      <c r="AB15" s="285"/>
      <c r="AC15" s="8">
        <f t="shared" si="17"/>
        <v>5</v>
      </c>
      <c r="AD15" s="8">
        <f t="shared" si="18"/>
        <v>2.2222222222222223</v>
      </c>
      <c r="AE15" s="71"/>
      <c r="AF15" s="71"/>
      <c r="AG15" s="71"/>
      <c r="AH15" s="71"/>
      <c r="AI15" s="122">
        <v>6</v>
      </c>
      <c r="AJ15" s="122">
        <v>1.7999999999999998</v>
      </c>
      <c r="AK15" s="359">
        <v>49</v>
      </c>
      <c r="AL15" s="360">
        <v>14.7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55</v>
      </c>
      <c r="AV15" s="4">
        <f t="shared" si="2"/>
        <v>16.5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30</v>
      </c>
      <c r="BF15" s="8">
        <v>4.2720000000000002</v>
      </c>
      <c r="BG15" s="295"/>
      <c r="BH15" s="296"/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30</v>
      </c>
      <c r="BT15" s="8">
        <f t="shared" si="21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5"/>
      <c r="CI15" s="91">
        <v>20.6</v>
      </c>
      <c r="CJ15" s="325">
        <v>6.5</v>
      </c>
      <c r="CK15" s="299"/>
      <c r="CL15" s="299"/>
      <c r="CM15" s="326">
        <v>5.15</v>
      </c>
      <c r="CN15" s="327">
        <v>1.5</v>
      </c>
      <c r="CO15" s="8">
        <f t="shared" si="22"/>
        <v>25.75</v>
      </c>
      <c r="CP15" s="8">
        <f t="shared" si="23"/>
        <v>8</v>
      </c>
      <c r="CQ15" s="343">
        <v>247.40625</v>
      </c>
      <c r="CR15" s="343"/>
      <c r="CS15" s="343"/>
      <c r="CT15" s="356"/>
      <c r="CU15" s="344">
        <v>18.556701030927837</v>
      </c>
      <c r="CV15" s="196"/>
      <c r="CW15" s="345">
        <v>63.814432989690722</v>
      </c>
      <c r="CX15" s="300"/>
      <c r="CY15" s="300"/>
      <c r="CZ15" s="300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8">
        <v>41.44</v>
      </c>
      <c r="DL15" s="328">
        <v>13.81</v>
      </c>
      <c r="DM15" s="78">
        <f t="shared" si="28"/>
        <v>41.44</v>
      </c>
      <c r="DN15" s="78">
        <f t="shared" si="29"/>
        <v>13.81</v>
      </c>
      <c r="DO15" s="328">
        <v>40.200000000000003</v>
      </c>
      <c r="DP15" s="328">
        <v>13.4</v>
      </c>
      <c r="DQ15" s="329"/>
      <c r="DR15" s="329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0">
        <v>39.18</v>
      </c>
      <c r="EH15" s="331">
        <v>9.7949999999999999</v>
      </c>
      <c r="EI15" s="94">
        <v>116.36</v>
      </c>
      <c r="EJ15" s="94">
        <v>29.09</v>
      </c>
      <c r="EK15" s="326">
        <v>40.340000000000003</v>
      </c>
      <c r="EL15" s="332">
        <v>10.085000000000001</v>
      </c>
      <c r="EM15" s="333"/>
      <c r="EN15" s="333"/>
      <c r="EO15" s="333"/>
      <c r="EP15" s="333"/>
      <c r="EQ15" s="8">
        <f t="shared" si="31"/>
        <v>195.88</v>
      </c>
      <c r="ER15" s="8">
        <f t="shared" si="32"/>
        <v>48.97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1">
        <v>27</v>
      </c>
      <c r="FB15" s="334">
        <v>0</v>
      </c>
      <c r="FC15" s="114">
        <v>28</v>
      </c>
      <c r="FD15" s="327"/>
      <c r="FE15" s="8"/>
      <c r="FF15" s="8"/>
      <c r="FG15" s="305"/>
      <c r="FH15" s="306"/>
      <c r="FI15" s="8"/>
      <c r="FJ15" s="8"/>
      <c r="FK15" s="8"/>
      <c r="FL15" s="8"/>
      <c r="FM15" s="327"/>
      <c r="FN15" s="327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7"/>
      <c r="GL15" s="297"/>
      <c r="GM15" s="309"/>
      <c r="GN15" s="310"/>
      <c r="GO15" s="299">
        <v>6</v>
      </c>
      <c r="GP15" s="311">
        <v>0</v>
      </c>
      <c r="GQ15" s="311"/>
      <c r="GR15" s="311"/>
      <c r="GS15" s="310"/>
      <c r="GT15" s="310"/>
      <c r="GU15" s="310">
        <v>6</v>
      </c>
      <c r="GV15" s="310">
        <v>0</v>
      </c>
      <c r="GW15" s="310"/>
      <c r="GX15" s="310"/>
      <c r="GY15" s="310">
        <v>2.4</v>
      </c>
      <c r="GZ15" s="310">
        <v>0</v>
      </c>
      <c r="HA15" s="8">
        <f t="shared" si="39"/>
        <v>14.4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2.8</v>
      </c>
      <c r="HZ15" s="335">
        <v>0.7</v>
      </c>
      <c r="IA15" s="312"/>
      <c r="IB15" s="304"/>
      <c r="IC15" s="337">
        <v>12</v>
      </c>
      <c r="ID15" s="130">
        <v>3</v>
      </c>
      <c r="IE15" s="313"/>
      <c r="IF15" s="313"/>
      <c r="IG15" s="8">
        <f t="shared" si="84"/>
        <v>14.8</v>
      </c>
      <c r="IH15" s="8">
        <f t="shared" si="45"/>
        <v>3.7</v>
      </c>
      <c r="II15" s="8"/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5"/>
      <c r="JD15" s="285"/>
      <c r="JE15" s="8">
        <f t="shared" si="46"/>
        <v>20.62</v>
      </c>
      <c r="JF15" s="8">
        <f t="shared" si="47"/>
        <v>0</v>
      </c>
      <c r="JG15" s="335">
        <v>6.5372000000000003</v>
      </c>
      <c r="JH15" s="335">
        <v>1</v>
      </c>
      <c r="JI15" s="335">
        <v>6.5373000000000001</v>
      </c>
      <c r="JJ15" s="335">
        <v>1</v>
      </c>
      <c r="JK15" s="335"/>
      <c r="JL15" s="335"/>
      <c r="JM15" s="91">
        <v>51.55</v>
      </c>
      <c r="JN15" s="335">
        <v>11</v>
      </c>
      <c r="JO15" s="91">
        <v>26.8</v>
      </c>
      <c r="JP15" s="335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7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5">
        <v>0</v>
      </c>
      <c r="LK15" s="79">
        <v>24.02</v>
      </c>
      <c r="LL15" s="358">
        <v>0</v>
      </c>
      <c r="LM15" s="79">
        <v>6.5750000000000002</v>
      </c>
      <c r="LN15" s="339">
        <v>0</v>
      </c>
      <c r="LO15" s="75"/>
      <c r="LP15" s="352"/>
      <c r="LQ15" s="322"/>
      <c r="LR15" s="322"/>
      <c r="LS15" s="4">
        <f t="shared" si="59"/>
        <v>54.795000000000002</v>
      </c>
      <c r="LT15" s="4">
        <f t="shared" si="60"/>
        <v>0</v>
      </c>
      <c r="LU15" s="323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6"/>
      <c r="MD15" s="324"/>
      <c r="ME15" s="75"/>
      <c r="MF15" s="4"/>
      <c r="MG15" s="9"/>
      <c r="MH15" s="4"/>
      <c r="MI15" s="4">
        <f t="shared" si="63"/>
        <v>0</v>
      </c>
      <c r="MJ15" s="4">
        <f t="shared" si="64"/>
        <v>0</v>
      </c>
      <c r="MK15" s="340">
        <v>0</v>
      </c>
      <c r="ML15" s="92"/>
      <c r="MM15" s="114">
        <v>0</v>
      </c>
      <c r="MN15" s="341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42">
        <v>0.9</v>
      </c>
      <c r="NA15" s="4">
        <f t="shared" si="71"/>
        <v>6.56</v>
      </c>
      <c r="NB15" s="4">
        <f t="shared" si="72"/>
        <v>0.9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7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1">
        <v>0</v>
      </c>
      <c r="NV15" s="351"/>
      <c r="NW15" s="4">
        <f t="shared" si="79"/>
        <v>0</v>
      </c>
      <c r="NX15" s="4">
        <f t="shared" si="12"/>
        <v>0</v>
      </c>
      <c r="NY15" s="74">
        <v>0</v>
      </c>
      <c r="NZ15" s="74"/>
      <c r="OA15" s="357">
        <v>0</v>
      </c>
      <c r="OB15" s="74"/>
      <c r="OC15" s="357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47">
        <v>0</v>
      </c>
      <c r="OL15" s="301"/>
      <c r="OM15" s="196">
        <v>0</v>
      </c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>
        <v>5</v>
      </c>
      <c r="Z16" s="78">
        <v>2.2222222222222223</v>
      </c>
      <c r="AA16" s="9"/>
      <c r="AB16" s="285"/>
      <c r="AC16" s="8">
        <f t="shared" si="17"/>
        <v>5</v>
      </c>
      <c r="AD16" s="8">
        <f t="shared" si="18"/>
        <v>2.2222222222222223</v>
      </c>
      <c r="AE16" s="71"/>
      <c r="AF16" s="71"/>
      <c r="AG16" s="71"/>
      <c r="AH16" s="71"/>
      <c r="AI16" s="122">
        <v>6</v>
      </c>
      <c r="AJ16" s="122">
        <v>1.7999999999999998</v>
      </c>
      <c r="AK16" s="359">
        <v>49</v>
      </c>
      <c r="AL16" s="360">
        <v>14.7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55</v>
      </c>
      <c r="AV16" s="4">
        <f t="shared" si="2"/>
        <v>16.5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30</v>
      </c>
      <c r="BF16" s="8">
        <v>4.2720000000000002</v>
      </c>
      <c r="BG16" s="295"/>
      <c r="BH16" s="296"/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30</v>
      </c>
      <c r="BT16" s="8">
        <f t="shared" si="21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5"/>
      <c r="CI16" s="91">
        <v>20.6</v>
      </c>
      <c r="CJ16" s="325">
        <v>6.5</v>
      </c>
      <c r="CK16" s="299"/>
      <c r="CL16" s="299"/>
      <c r="CM16" s="326">
        <v>5.15</v>
      </c>
      <c r="CN16" s="327">
        <v>1.5</v>
      </c>
      <c r="CO16" s="8">
        <f t="shared" si="22"/>
        <v>25.75</v>
      </c>
      <c r="CP16" s="8">
        <f t="shared" si="23"/>
        <v>8</v>
      </c>
      <c r="CQ16" s="343">
        <v>247.40625</v>
      </c>
      <c r="CR16" s="343"/>
      <c r="CS16" s="343"/>
      <c r="CT16" s="356"/>
      <c r="CU16" s="344">
        <v>18.556701030927837</v>
      </c>
      <c r="CV16" s="196"/>
      <c r="CW16" s="345">
        <v>63.814432989690722</v>
      </c>
      <c r="CX16" s="300"/>
      <c r="CY16" s="300"/>
      <c r="CZ16" s="300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8">
        <v>41.44</v>
      </c>
      <c r="DL16" s="328">
        <v>13.81</v>
      </c>
      <c r="DM16" s="78">
        <f t="shared" si="28"/>
        <v>41.44</v>
      </c>
      <c r="DN16" s="78">
        <f t="shared" si="29"/>
        <v>13.81</v>
      </c>
      <c r="DO16" s="328">
        <v>40.200000000000003</v>
      </c>
      <c r="DP16" s="328">
        <v>13.4</v>
      </c>
      <c r="DQ16" s="329"/>
      <c r="DR16" s="329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0">
        <v>39.18</v>
      </c>
      <c r="EH16" s="331">
        <v>9.7949999999999999</v>
      </c>
      <c r="EI16" s="94">
        <v>116.36</v>
      </c>
      <c r="EJ16" s="94">
        <v>29.09</v>
      </c>
      <c r="EK16" s="326">
        <v>40.340000000000003</v>
      </c>
      <c r="EL16" s="332">
        <v>10.085000000000001</v>
      </c>
      <c r="EM16" s="333"/>
      <c r="EN16" s="333"/>
      <c r="EO16" s="333"/>
      <c r="EP16" s="333"/>
      <c r="EQ16" s="8">
        <f t="shared" si="31"/>
        <v>195.88</v>
      </c>
      <c r="ER16" s="8">
        <f t="shared" si="32"/>
        <v>48.97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1">
        <v>27</v>
      </c>
      <c r="FB16" s="334">
        <v>0</v>
      </c>
      <c r="FC16" s="114">
        <v>28</v>
      </c>
      <c r="FD16" s="327"/>
      <c r="FE16" s="8"/>
      <c r="FF16" s="8"/>
      <c r="FG16" s="305"/>
      <c r="FH16" s="306"/>
      <c r="FI16" s="8"/>
      <c r="FJ16" s="8"/>
      <c r="FK16" s="8"/>
      <c r="FL16" s="8"/>
      <c r="FM16" s="327"/>
      <c r="FN16" s="327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7"/>
      <c r="GL16" s="297"/>
      <c r="GM16" s="309"/>
      <c r="GN16" s="310"/>
      <c r="GO16" s="299">
        <v>6</v>
      </c>
      <c r="GP16" s="311">
        <v>0</v>
      </c>
      <c r="GQ16" s="311"/>
      <c r="GR16" s="311"/>
      <c r="GS16" s="310"/>
      <c r="GT16" s="310"/>
      <c r="GU16" s="310">
        <v>6</v>
      </c>
      <c r="GV16" s="310">
        <v>0</v>
      </c>
      <c r="GW16" s="310"/>
      <c r="GX16" s="310"/>
      <c r="GY16" s="310">
        <v>2.4</v>
      </c>
      <c r="GZ16" s="310">
        <v>0</v>
      </c>
      <c r="HA16" s="8">
        <f t="shared" si="39"/>
        <v>14.4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2.8</v>
      </c>
      <c r="HZ16" s="335">
        <v>0.7</v>
      </c>
      <c r="IA16" s="312"/>
      <c r="IB16" s="304"/>
      <c r="IC16" s="337">
        <v>12</v>
      </c>
      <c r="ID16" s="130">
        <v>3</v>
      </c>
      <c r="IE16" s="313"/>
      <c r="IF16" s="313"/>
      <c r="IG16" s="8">
        <f t="shared" si="84"/>
        <v>14.8</v>
      </c>
      <c r="IH16" s="8">
        <f t="shared" si="45"/>
        <v>3.7</v>
      </c>
      <c r="II16" s="8"/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5"/>
      <c r="JD16" s="285"/>
      <c r="JE16" s="8">
        <f t="shared" si="46"/>
        <v>20.62</v>
      </c>
      <c r="JF16" s="8">
        <f t="shared" si="47"/>
        <v>0</v>
      </c>
      <c r="JG16" s="335">
        <v>6.5372000000000003</v>
      </c>
      <c r="JH16" s="335">
        <v>1</v>
      </c>
      <c r="JI16" s="335">
        <v>6.5373000000000001</v>
      </c>
      <c r="JJ16" s="335">
        <v>1</v>
      </c>
      <c r="JK16" s="335"/>
      <c r="JL16" s="335"/>
      <c r="JM16" s="91">
        <v>51.55</v>
      </c>
      <c r="JN16" s="335">
        <v>11</v>
      </c>
      <c r="JO16" s="91">
        <v>26.8</v>
      </c>
      <c r="JP16" s="335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7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5">
        <v>0</v>
      </c>
      <c r="LK16" s="79">
        <v>24.02</v>
      </c>
      <c r="LL16" s="358">
        <v>0</v>
      </c>
      <c r="LM16" s="79">
        <v>6.5750000000000002</v>
      </c>
      <c r="LN16" s="339">
        <v>0</v>
      </c>
      <c r="LO16" s="75"/>
      <c r="LP16" s="352"/>
      <c r="LQ16" s="322"/>
      <c r="LR16" s="322"/>
      <c r="LS16" s="4">
        <f t="shared" si="59"/>
        <v>54.795000000000002</v>
      </c>
      <c r="LT16" s="4">
        <f t="shared" si="60"/>
        <v>0</v>
      </c>
      <c r="LU16" s="323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6"/>
      <c r="MD16" s="324"/>
      <c r="ME16" s="75"/>
      <c r="MF16" s="4"/>
      <c r="MG16" s="9"/>
      <c r="MH16" s="4"/>
      <c r="MI16" s="4">
        <f t="shared" si="63"/>
        <v>0</v>
      </c>
      <c r="MJ16" s="4">
        <f t="shared" si="64"/>
        <v>0</v>
      </c>
      <c r="MK16" s="340">
        <v>0</v>
      </c>
      <c r="ML16" s="92"/>
      <c r="MM16" s="114">
        <v>0</v>
      </c>
      <c r="MN16" s="341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42">
        <v>0.9</v>
      </c>
      <c r="NA16" s="4">
        <f t="shared" si="71"/>
        <v>6.56</v>
      </c>
      <c r="NB16" s="4">
        <f t="shared" si="72"/>
        <v>0.9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7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1">
        <v>0</v>
      </c>
      <c r="NV16" s="351"/>
      <c r="NW16" s="4">
        <f t="shared" si="79"/>
        <v>0</v>
      </c>
      <c r="NX16" s="4">
        <f t="shared" si="12"/>
        <v>0</v>
      </c>
      <c r="NY16" s="74">
        <v>0</v>
      </c>
      <c r="NZ16" s="74"/>
      <c r="OA16" s="357">
        <v>0</v>
      </c>
      <c r="OB16" s="74"/>
      <c r="OC16" s="357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47">
        <v>0</v>
      </c>
      <c r="OL16" s="301"/>
      <c r="OM16" s="196">
        <v>0</v>
      </c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>
        <v>5</v>
      </c>
      <c r="Z17" s="78">
        <v>2.2222222222222223</v>
      </c>
      <c r="AA17" s="9"/>
      <c r="AB17" s="285"/>
      <c r="AC17" s="8">
        <f t="shared" si="17"/>
        <v>5</v>
      </c>
      <c r="AD17" s="8">
        <f t="shared" si="18"/>
        <v>2.2222222222222223</v>
      </c>
      <c r="AE17" s="71"/>
      <c r="AF17" s="71"/>
      <c r="AG17" s="71"/>
      <c r="AH17" s="71"/>
      <c r="AI17" s="122">
        <v>6</v>
      </c>
      <c r="AJ17" s="122">
        <v>1.7999999999999998</v>
      </c>
      <c r="AK17" s="359">
        <v>49</v>
      </c>
      <c r="AL17" s="360">
        <v>14.7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55</v>
      </c>
      <c r="AV17" s="4">
        <f t="shared" si="2"/>
        <v>16.5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30</v>
      </c>
      <c r="BF17" s="8">
        <v>4.2720000000000002</v>
      </c>
      <c r="BG17" s="295"/>
      <c r="BH17" s="296"/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30</v>
      </c>
      <c r="BT17" s="8">
        <f t="shared" si="21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5"/>
      <c r="CI17" s="91">
        <v>20.6</v>
      </c>
      <c r="CJ17" s="325">
        <v>6.5</v>
      </c>
      <c r="CK17" s="299"/>
      <c r="CL17" s="299"/>
      <c r="CM17" s="326">
        <v>5.15</v>
      </c>
      <c r="CN17" s="327">
        <v>1.5</v>
      </c>
      <c r="CO17" s="8">
        <f t="shared" si="22"/>
        <v>25.75</v>
      </c>
      <c r="CP17" s="8">
        <f t="shared" si="23"/>
        <v>8</v>
      </c>
      <c r="CQ17" s="343">
        <v>247.40625</v>
      </c>
      <c r="CR17" s="343"/>
      <c r="CS17" s="343"/>
      <c r="CT17" s="356"/>
      <c r="CU17" s="344">
        <v>18.556701030927837</v>
      </c>
      <c r="CV17" s="196"/>
      <c r="CW17" s="345">
        <v>63.814432989690722</v>
      </c>
      <c r="CX17" s="300"/>
      <c r="CY17" s="300"/>
      <c r="CZ17" s="300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8">
        <v>42.37</v>
      </c>
      <c r="DL17" s="328">
        <v>14.12</v>
      </c>
      <c r="DM17" s="78">
        <f t="shared" si="28"/>
        <v>42.37</v>
      </c>
      <c r="DN17" s="78">
        <f t="shared" si="29"/>
        <v>14.12</v>
      </c>
      <c r="DO17" s="328">
        <v>41.1</v>
      </c>
      <c r="DP17" s="328">
        <v>13.7</v>
      </c>
      <c r="DQ17" s="329"/>
      <c r="DR17" s="329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0">
        <v>39.18</v>
      </c>
      <c r="EH17" s="331">
        <v>9.7949999999999999</v>
      </c>
      <c r="EI17" s="94">
        <v>116.36</v>
      </c>
      <c r="EJ17" s="94">
        <v>29.09</v>
      </c>
      <c r="EK17" s="326">
        <v>40.340000000000003</v>
      </c>
      <c r="EL17" s="332">
        <v>10.085000000000001</v>
      </c>
      <c r="EM17" s="333"/>
      <c r="EN17" s="333"/>
      <c r="EO17" s="333"/>
      <c r="EP17" s="333"/>
      <c r="EQ17" s="8">
        <f t="shared" si="31"/>
        <v>195.88</v>
      </c>
      <c r="ER17" s="8">
        <f t="shared" si="32"/>
        <v>48.97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1">
        <v>27</v>
      </c>
      <c r="FB17" s="334">
        <v>0</v>
      </c>
      <c r="FC17" s="114">
        <v>28</v>
      </c>
      <c r="FD17" s="327"/>
      <c r="FE17" s="8"/>
      <c r="FF17" s="8"/>
      <c r="FG17" s="305"/>
      <c r="FH17" s="306"/>
      <c r="FI17" s="8"/>
      <c r="FJ17" s="8"/>
      <c r="FK17" s="8"/>
      <c r="FL17" s="8"/>
      <c r="FM17" s="327"/>
      <c r="FN17" s="327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7"/>
      <c r="GL17" s="297"/>
      <c r="GM17" s="309"/>
      <c r="GN17" s="310"/>
      <c r="GO17" s="299">
        <v>6</v>
      </c>
      <c r="GP17" s="311">
        <v>0</v>
      </c>
      <c r="GQ17" s="311"/>
      <c r="GR17" s="311"/>
      <c r="GS17" s="310"/>
      <c r="GT17" s="310"/>
      <c r="GU17" s="310">
        <v>6</v>
      </c>
      <c r="GV17" s="310">
        <v>0</v>
      </c>
      <c r="GW17" s="310"/>
      <c r="GX17" s="310"/>
      <c r="GY17" s="310">
        <v>2.4</v>
      </c>
      <c r="GZ17" s="310">
        <v>0</v>
      </c>
      <c r="HA17" s="8">
        <f t="shared" si="39"/>
        <v>14.4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2.8</v>
      </c>
      <c r="HZ17" s="335">
        <v>0.7</v>
      </c>
      <c r="IA17" s="312"/>
      <c r="IB17" s="304"/>
      <c r="IC17" s="337">
        <v>12</v>
      </c>
      <c r="ID17" s="130">
        <v>3</v>
      </c>
      <c r="IE17" s="313"/>
      <c r="IF17" s="313"/>
      <c r="IG17" s="8">
        <f t="shared" si="84"/>
        <v>14.8</v>
      </c>
      <c r="IH17" s="8">
        <f t="shared" si="45"/>
        <v>3.7</v>
      </c>
      <c r="II17" s="8"/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5"/>
      <c r="JD17" s="285"/>
      <c r="JE17" s="8">
        <f t="shared" si="46"/>
        <v>20.62</v>
      </c>
      <c r="JF17" s="8">
        <f t="shared" si="47"/>
        <v>0</v>
      </c>
      <c r="JG17" s="335">
        <v>6.5372000000000003</v>
      </c>
      <c r="JH17" s="335">
        <v>1</v>
      </c>
      <c r="JI17" s="335">
        <v>6.5373000000000001</v>
      </c>
      <c r="JJ17" s="335">
        <v>1</v>
      </c>
      <c r="JK17" s="335"/>
      <c r="JL17" s="335"/>
      <c r="JM17" s="91">
        <v>51.55</v>
      </c>
      <c r="JN17" s="335">
        <v>11</v>
      </c>
      <c r="JO17" s="91">
        <v>26.8</v>
      </c>
      <c r="JP17" s="335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7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5">
        <v>0</v>
      </c>
      <c r="LK17" s="79">
        <v>24.02</v>
      </c>
      <c r="LL17" s="358">
        <v>0</v>
      </c>
      <c r="LM17" s="79">
        <v>6.5750000000000002</v>
      </c>
      <c r="LN17" s="339">
        <v>0</v>
      </c>
      <c r="LO17" s="75"/>
      <c r="LP17" s="352"/>
      <c r="LQ17" s="322"/>
      <c r="LR17" s="322"/>
      <c r="LS17" s="4">
        <f t="shared" si="59"/>
        <v>54.795000000000002</v>
      </c>
      <c r="LT17" s="4">
        <f t="shared" si="60"/>
        <v>0</v>
      </c>
      <c r="LU17" s="323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6"/>
      <c r="MD17" s="324"/>
      <c r="ME17" s="75"/>
      <c r="MF17" s="4"/>
      <c r="MG17" s="9"/>
      <c r="MH17" s="4"/>
      <c r="MI17" s="4">
        <f t="shared" si="63"/>
        <v>0</v>
      </c>
      <c r="MJ17" s="4">
        <f t="shared" si="64"/>
        <v>0</v>
      </c>
      <c r="MK17" s="340">
        <v>0</v>
      </c>
      <c r="ML17" s="92"/>
      <c r="MM17" s="114">
        <v>0</v>
      </c>
      <c r="MN17" s="341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42">
        <v>0.9</v>
      </c>
      <c r="NA17" s="4">
        <f t="shared" si="71"/>
        <v>6.56</v>
      </c>
      <c r="NB17" s="4">
        <f t="shared" si="72"/>
        <v>0.9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7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1">
        <v>0</v>
      </c>
      <c r="NV17" s="351"/>
      <c r="NW17" s="4">
        <f t="shared" si="79"/>
        <v>0</v>
      </c>
      <c r="NX17" s="4">
        <f t="shared" si="12"/>
        <v>0</v>
      </c>
      <c r="NY17" s="74">
        <v>0</v>
      </c>
      <c r="NZ17" s="74"/>
      <c r="OA17" s="357">
        <v>0</v>
      </c>
      <c r="OB17" s="74"/>
      <c r="OC17" s="357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47">
        <v>0</v>
      </c>
      <c r="OL17" s="301"/>
      <c r="OM17" s="196">
        <v>0</v>
      </c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>
        <v>5</v>
      </c>
      <c r="Z18" s="78">
        <v>2.2222222222222223</v>
      </c>
      <c r="AA18" s="9"/>
      <c r="AB18" s="285"/>
      <c r="AC18" s="8">
        <f t="shared" si="17"/>
        <v>5</v>
      </c>
      <c r="AD18" s="8">
        <f t="shared" si="18"/>
        <v>2.2222222222222223</v>
      </c>
      <c r="AE18" s="71"/>
      <c r="AF18" s="71"/>
      <c r="AG18" s="71"/>
      <c r="AH18" s="71"/>
      <c r="AI18" s="122">
        <v>6</v>
      </c>
      <c r="AJ18" s="122">
        <v>1.7999999999999998</v>
      </c>
      <c r="AK18" s="359">
        <v>49</v>
      </c>
      <c r="AL18" s="360">
        <v>14.7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55</v>
      </c>
      <c r="AV18" s="4">
        <f t="shared" si="2"/>
        <v>16.5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30</v>
      </c>
      <c r="BF18" s="8">
        <v>4.2720000000000002</v>
      </c>
      <c r="BG18" s="295"/>
      <c r="BH18" s="296"/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30</v>
      </c>
      <c r="BT18" s="8">
        <f t="shared" si="21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5"/>
      <c r="CI18" s="91">
        <v>20.6</v>
      </c>
      <c r="CJ18" s="325">
        <v>6.5</v>
      </c>
      <c r="CK18" s="299"/>
      <c r="CL18" s="299"/>
      <c r="CM18" s="326">
        <v>5.15</v>
      </c>
      <c r="CN18" s="327">
        <v>1.5</v>
      </c>
      <c r="CO18" s="8">
        <f t="shared" si="22"/>
        <v>25.75</v>
      </c>
      <c r="CP18" s="8">
        <f t="shared" si="23"/>
        <v>8</v>
      </c>
      <c r="CQ18" s="343">
        <v>247.40625</v>
      </c>
      <c r="CR18" s="343"/>
      <c r="CS18" s="343"/>
      <c r="CT18" s="356"/>
      <c r="CU18" s="344">
        <v>18.556701030927837</v>
      </c>
      <c r="CV18" s="196"/>
      <c r="CW18" s="345">
        <v>63.814432989690722</v>
      </c>
      <c r="CX18" s="300"/>
      <c r="CY18" s="300"/>
      <c r="CZ18" s="300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8">
        <v>42.37</v>
      </c>
      <c r="DL18" s="328">
        <v>14.12</v>
      </c>
      <c r="DM18" s="78">
        <f t="shared" si="28"/>
        <v>42.37</v>
      </c>
      <c r="DN18" s="78">
        <f t="shared" si="29"/>
        <v>14.12</v>
      </c>
      <c r="DO18" s="328">
        <v>41.1</v>
      </c>
      <c r="DP18" s="328">
        <v>13.7</v>
      </c>
      <c r="DQ18" s="329"/>
      <c r="DR18" s="329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0">
        <v>39.18</v>
      </c>
      <c r="EH18" s="331">
        <v>9.7949999999999999</v>
      </c>
      <c r="EI18" s="94">
        <v>116.36</v>
      </c>
      <c r="EJ18" s="94">
        <v>29.09</v>
      </c>
      <c r="EK18" s="326">
        <v>40.340000000000003</v>
      </c>
      <c r="EL18" s="332">
        <v>10.085000000000001</v>
      </c>
      <c r="EM18" s="333"/>
      <c r="EN18" s="333"/>
      <c r="EO18" s="333"/>
      <c r="EP18" s="333"/>
      <c r="EQ18" s="8">
        <f t="shared" si="31"/>
        <v>195.88</v>
      </c>
      <c r="ER18" s="8">
        <f t="shared" si="32"/>
        <v>48.97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1">
        <v>27</v>
      </c>
      <c r="FB18" s="334">
        <v>0</v>
      </c>
      <c r="FC18" s="114">
        <v>28</v>
      </c>
      <c r="FD18" s="327"/>
      <c r="FE18" s="8"/>
      <c r="FF18" s="8"/>
      <c r="FG18" s="305"/>
      <c r="FH18" s="306"/>
      <c r="FI18" s="8"/>
      <c r="FJ18" s="8"/>
      <c r="FK18" s="8"/>
      <c r="FL18" s="8"/>
      <c r="FM18" s="327"/>
      <c r="FN18" s="327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7"/>
      <c r="GL18" s="297"/>
      <c r="GM18" s="309"/>
      <c r="GN18" s="310"/>
      <c r="GO18" s="299">
        <v>6</v>
      </c>
      <c r="GP18" s="311">
        <v>0</v>
      </c>
      <c r="GQ18" s="311"/>
      <c r="GR18" s="311"/>
      <c r="GS18" s="310"/>
      <c r="GT18" s="310"/>
      <c r="GU18" s="310">
        <v>6</v>
      </c>
      <c r="GV18" s="310">
        <v>0</v>
      </c>
      <c r="GW18" s="310"/>
      <c r="GX18" s="310"/>
      <c r="GY18" s="310">
        <v>2.4</v>
      </c>
      <c r="GZ18" s="310">
        <v>0</v>
      </c>
      <c r="HA18" s="8">
        <f t="shared" si="39"/>
        <v>14.4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2.8</v>
      </c>
      <c r="HZ18" s="335">
        <v>0.7</v>
      </c>
      <c r="IA18" s="312"/>
      <c r="IB18" s="304"/>
      <c r="IC18" s="337">
        <v>12</v>
      </c>
      <c r="ID18" s="130">
        <v>3</v>
      </c>
      <c r="IE18" s="313"/>
      <c r="IF18" s="313"/>
      <c r="IG18" s="8">
        <f t="shared" si="84"/>
        <v>14.8</v>
      </c>
      <c r="IH18" s="8">
        <f t="shared" si="45"/>
        <v>3.7</v>
      </c>
      <c r="II18" s="8"/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5"/>
      <c r="JD18" s="285"/>
      <c r="JE18" s="8">
        <f t="shared" si="46"/>
        <v>20.62</v>
      </c>
      <c r="JF18" s="8">
        <f t="shared" si="47"/>
        <v>0</v>
      </c>
      <c r="JG18" s="335">
        <v>6.5372000000000003</v>
      </c>
      <c r="JH18" s="335">
        <v>1</v>
      </c>
      <c r="JI18" s="335">
        <v>6.5373000000000001</v>
      </c>
      <c r="JJ18" s="335">
        <v>1</v>
      </c>
      <c r="JK18" s="335"/>
      <c r="JL18" s="335"/>
      <c r="JM18" s="91">
        <v>51.55</v>
      </c>
      <c r="JN18" s="335">
        <v>11</v>
      </c>
      <c r="JO18" s="91">
        <v>26.8</v>
      </c>
      <c r="JP18" s="335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7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5">
        <v>0</v>
      </c>
      <c r="LK18" s="79">
        <v>24.02</v>
      </c>
      <c r="LL18" s="358">
        <v>0</v>
      </c>
      <c r="LM18" s="79">
        <v>6.5750000000000002</v>
      </c>
      <c r="LN18" s="339">
        <v>0</v>
      </c>
      <c r="LO18" s="75"/>
      <c r="LP18" s="352"/>
      <c r="LQ18" s="322"/>
      <c r="LR18" s="322"/>
      <c r="LS18" s="4">
        <f t="shared" si="59"/>
        <v>54.795000000000002</v>
      </c>
      <c r="LT18" s="4">
        <f t="shared" si="60"/>
        <v>0</v>
      </c>
      <c r="LU18" s="323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6"/>
      <c r="MD18" s="324"/>
      <c r="ME18" s="75"/>
      <c r="MF18" s="4"/>
      <c r="MG18" s="9"/>
      <c r="MH18" s="4"/>
      <c r="MI18" s="4">
        <f t="shared" si="63"/>
        <v>0</v>
      </c>
      <c r="MJ18" s="4">
        <f t="shared" si="64"/>
        <v>0</v>
      </c>
      <c r="MK18" s="340">
        <v>0</v>
      </c>
      <c r="ML18" s="92"/>
      <c r="MM18" s="114">
        <v>0</v>
      </c>
      <c r="MN18" s="341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42">
        <v>0.9</v>
      </c>
      <c r="NA18" s="4">
        <f t="shared" si="71"/>
        <v>6.56</v>
      </c>
      <c r="NB18" s="4">
        <f t="shared" si="72"/>
        <v>0.9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7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1">
        <v>0</v>
      </c>
      <c r="NV18" s="351"/>
      <c r="NW18" s="4">
        <f t="shared" si="79"/>
        <v>0</v>
      </c>
      <c r="NX18" s="4">
        <f t="shared" si="12"/>
        <v>0</v>
      </c>
      <c r="NY18" s="74">
        <v>0</v>
      </c>
      <c r="NZ18" s="74"/>
      <c r="OA18" s="357">
        <v>0</v>
      </c>
      <c r="OB18" s="74"/>
      <c r="OC18" s="357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47">
        <v>0</v>
      </c>
      <c r="OL18" s="301"/>
      <c r="OM18" s="196">
        <v>0</v>
      </c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>
        <v>5</v>
      </c>
      <c r="Z19" s="78">
        <v>2.2222222222222223</v>
      </c>
      <c r="AA19" s="9"/>
      <c r="AB19" s="285"/>
      <c r="AC19" s="8">
        <f t="shared" si="17"/>
        <v>5</v>
      </c>
      <c r="AD19" s="8">
        <f t="shared" si="18"/>
        <v>2.2222222222222223</v>
      </c>
      <c r="AE19" s="71"/>
      <c r="AF19" s="71"/>
      <c r="AG19" s="71"/>
      <c r="AH19" s="71"/>
      <c r="AI19" s="122">
        <v>6</v>
      </c>
      <c r="AJ19" s="122">
        <v>1.7999999999999998</v>
      </c>
      <c r="AK19" s="359">
        <v>49</v>
      </c>
      <c r="AL19" s="360">
        <v>14.7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55</v>
      </c>
      <c r="AV19" s="4">
        <f t="shared" si="2"/>
        <v>16.5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30</v>
      </c>
      <c r="BF19" s="8">
        <v>4.2720000000000002</v>
      </c>
      <c r="BG19" s="295"/>
      <c r="BH19" s="296"/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30</v>
      </c>
      <c r="BT19" s="8">
        <f t="shared" si="21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5"/>
      <c r="CI19" s="91">
        <v>20.6</v>
      </c>
      <c r="CJ19" s="325">
        <v>6.5</v>
      </c>
      <c r="CK19" s="299"/>
      <c r="CL19" s="299"/>
      <c r="CM19" s="326">
        <v>5.15</v>
      </c>
      <c r="CN19" s="327">
        <v>1.5</v>
      </c>
      <c r="CO19" s="8">
        <f t="shared" si="22"/>
        <v>25.75</v>
      </c>
      <c r="CP19" s="8">
        <f t="shared" si="23"/>
        <v>8</v>
      </c>
      <c r="CQ19" s="343">
        <v>247.40625</v>
      </c>
      <c r="CR19" s="343"/>
      <c r="CS19" s="343"/>
      <c r="CT19" s="356"/>
      <c r="CU19" s="344">
        <v>18.556701030927837</v>
      </c>
      <c r="CV19" s="196"/>
      <c r="CW19" s="345">
        <v>63.814432989690722</v>
      </c>
      <c r="CX19" s="300"/>
      <c r="CY19" s="300"/>
      <c r="CZ19" s="300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8">
        <v>42.37</v>
      </c>
      <c r="DL19" s="328">
        <v>14.12</v>
      </c>
      <c r="DM19" s="78">
        <f t="shared" si="28"/>
        <v>42.37</v>
      </c>
      <c r="DN19" s="78">
        <f t="shared" si="29"/>
        <v>14.12</v>
      </c>
      <c r="DO19" s="328">
        <v>41.1</v>
      </c>
      <c r="DP19" s="328">
        <v>13.7</v>
      </c>
      <c r="DQ19" s="329"/>
      <c r="DR19" s="329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0">
        <v>39.18</v>
      </c>
      <c r="EH19" s="331">
        <v>9.7949999999999999</v>
      </c>
      <c r="EI19" s="94">
        <v>116.36</v>
      </c>
      <c r="EJ19" s="94">
        <v>29.09</v>
      </c>
      <c r="EK19" s="326">
        <v>40.340000000000003</v>
      </c>
      <c r="EL19" s="332">
        <v>10.085000000000001</v>
      </c>
      <c r="EM19" s="333"/>
      <c r="EN19" s="333"/>
      <c r="EO19" s="333"/>
      <c r="EP19" s="333"/>
      <c r="EQ19" s="8">
        <f t="shared" si="31"/>
        <v>195.88</v>
      </c>
      <c r="ER19" s="8">
        <f t="shared" si="32"/>
        <v>48.97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1">
        <v>27</v>
      </c>
      <c r="FB19" s="334">
        <v>0</v>
      </c>
      <c r="FC19" s="114">
        <v>28</v>
      </c>
      <c r="FD19" s="327"/>
      <c r="FE19" s="8"/>
      <c r="FF19" s="8"/>
      <c r="FG19" s="305"/>
      <c r="FH19" s="306"/>
      <c r="FI19" s="8"/>
      <c r="FJ19" s="8"/>
      <c r="FK19" s="8"/>
      <c r="FL19" s="8"/>
      <c r="FM19" s="327"/>
      <c r="FN19" s="327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7"/>
      <c r="GL19" s="297"/>
      <c r="GM19" s="309"/>
      <c r="GN19" s="310"/>
      <c r="GO19" s="299">
        <v>6</v>
      </c>
      <c r="GP19" s="311">
        <v>0</v>
      </c>
      <c r="GQ19" s="311"/>
      <c r="GR19" s="311"/>
      <c r="GS19" s="310"/>
      <c r="GT19" s="310"/>
      <c r="GU19" s="310">
        <v>6</v>
      </c>
      <c r="GV19" s="310">
        <v>0</v>
      </c>
      <c r="GW19" s="310"/>
      <c r="GX19" s="310"/>
      <c r="GY19" s="310">
        <v>2.4</v>
      </c>
      <c r="GZ19" s="310">
        <v>0</v>
      </c>
      <c r="HA19" s="8">
        <f t="shared" si="39"/>
        <v>14.4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2.8</v>
      </c>
      <c r="HZ19" s="335">
        <v>0.7</v>
      </c>
      <c r="IA19" s="312"/>
      <c r="IB19" s="304"/>
      <c r="IC19" s="337">
        <v>12</v>
      </c>
      <c r="ID19" s="130">
        <v>3</v>
      </c>
      <c r="IE19" s="313"/>
      <c r="IF19" s="313"/>
      <c r="IG19" s="8">
        <f t="shared" si="84"/>
        <v>14.8</v>
      </c>
      <c r="IH19" s="8">
        <f t="shared" si="45"/>
        <v>3.7</v>
      </c>
      <c r="II19" s="8"/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5"/>
      <c r="JD19" s="285"/>
      <c r="JE19" s="8">
        <f t="shared" si="46"/>
        <v>20.62</v>
      </c>
      <c r="JF19" s="8">
        <f t="shared" si="47"/>
        <v>0</v>
      </c>
      <c r="JG19" s="335">
        <v>6.5372000000000003</v>
      </c>
      <c r="JH19" s="335">
        <v>1</v>
      </c>
      <c r="JI19" s="335">
        <v>6.5373000000000001</v>
      </c>
      <c r="JJ19" s="335">
        <v>1</v>
      </c>
      <c r="JK19" s="335"/>
      <c r="JL19" s="335"/>
      <c r="JM19" s="91">
        <v>51.55</v>
      </c>
      <c r="JN19" s="335">
        <v>11</v>
      </c>
      <c r="JO19" s="91">
        <v>26.8</v>
      </c>
      <c r="JP19" s="335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7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5">
        <v>0</v>
      </c>
      <c r="LK19" s="79">
        <v>24.02</v>
      </c>
      <c r="LL19" s="358">
        <v>0</v>
      </c>
      <c r="LM19" s="79">
        <v>6.5750000000000002</v>
      </c>
      <c r="LN19" s="339">
        <v>0</v>
      </c>
      <c r="LO19" s="75"/>
      <c r="LP19" s="352"/>
      <c r="LQ19" s="322"/>
      <c r="LR19" s="322"/>
      <c r="LS19" s="4">
        <f t="shared" si="59"/>
        <v>54.795000000000002</v>
      </c>
      <c r="LT19" s="4">
        <f t="shared" si="60"/>
        <v>0</v>
      </c>
      <c r="LU19" s="323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6"/>
      <c r="MD19" s="324"/>
      <c r="ME19" s="75"/>
      <c r="MF19" s="4"/>
      <c r="MG19" s="9"/>
      <c r="MH19" s="4"/>
      <c r="MI19" s="4">
        <f t="shared" si="63"/>
        <v>0</v>
      </c>
      <c r="MJ19" s="4">
        <f t="shared" si="64"/>
        <v>0</v>
      </c>
      <c r="MK19" s="340">
        <v>0</v>
      </c>
      <c r="ML19" s="92"/>
      <c r="MM19" s="114">
        <v>0</v>
      </c>
      <c r="MN19" s="341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42">
        <v>0.9</v>
      </c>
      <c r="NA19" s="4">
        <f t="shared" si="71"/>
        <v>6.56</v>
      </c>
      <c r="NB19" s="4">
        <f t="shared" si="72"/>
        <v>0.9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7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1">
        <v>0</v>
      </c>
      <c r="NV19" s="351"/>
      <c r="NW19" s="4">
        <f t="shared" si="79"/>
        <v>0</v>
      </c>
      <c r="NX19" s="4">
        <f t="shared" si="12"/>
        <v>0</v>
      </c>
      <c r="NY19" s="74">
        <v>0</v>
      </c>
      <c r="NZ19" s="74"/>
      <c r="OA19" s="357">
        <v>0</v>
      </c>
      <c r="OB19" s="74"/>
      <c r="OC19" s="357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47">
        <v>0</v>
      </c>
      <c r="OL19" s="301"/>
      <c r="OM19" s="196">
        <v>0</v>
      </c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>
        <v>5</v>
      </c>
      <c r="Z20" s="78">
        <v>2.2222222222222223</v>
      </c>
      <c r="AA20" s="9"/>
      <c r="AB20" s="285"/>
      <c r="AC20" s="8">
        <f t="shared" si="17"/>
        <v>5</v>
      </c>
      <c r="AD20" s="8">
        <f t="shared" si="18"/>
        <v>2.2222222222222223</v>
      </c>
      <c r="AE20" s="71"/>
      <c r="AF20" s="71"/>
      <c r="AG20" s="71"/>
      <c r="AH20" s="71"/>
      <c r="AI20" s="122">
        <v>6</v>
      </c>
      <c r="AJ20" s="122">
        <v>1.7999999999999998</v>
      </c>
      <c r="AK20" s="359">
        <v>49</v>
      </c>
      <c r="AL20" s="360">
        <v>14.7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55</v>
      </c>
      <c r="AV20" s="4">
        <f t="shared" si="2"/>
        <v>16.5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30</v>
      </c>
      <c r="BF20" s="8">
        <v>4.2720000000000002</v>
      </c>
      <c r="BG20" s="295"/>
      <c r="BH20" s="296"/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30</v>
      </c>
      <c r="BT20" s="8">
        <f t="shared" si="21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5"/>
      <c r="CI20" s="91">
        <v>20.6</v>
      </c>
      <c r="CJ20" s="325">
        <v>6.5</v>
      </c>
      <c r="CK20" s="299"/>
      <c r="CL20" s="299"/>
      <c r="CM20" s="326">
        <v>5.15</v>
      </c>
      <c r="CN20" s="327">
        <v>1.5</v>
      </c>
      <c r="CO20" s="8">
        <f t="shared" si="22"/>
        <v>25.75</v>
      </c>
      <c r="CP20" s="8">
        <f t="shared" si="23"/>
        <v>8</v>
      </c>
      <c r="CQ20" s="343">
        <v>247.40625</v>
      </c>
      <c r="CR20" s="343"/>
      <c r="CS20" s="343"/>
      <c r="CT20" s="356"/>
      <c r="CU20" s="344">
        <v>18.556701030927837</v>
      </c>
      <c r="CV20" s="196"/>
      <c r="CW20" s="345">
        <v>63.814432989690722</v>
      </c>
      <c r="CX20" s="300"/>
      <c r="CY20" s="300"/>
      <c r="CZ20" s="300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8">
        <v>42.37</v>
      </c>
      <c r="DL20" s="328">
        <v>14.12</v>
      </c>
      <c r="DM20" s="78">
        <f t="shared" si="28"/>
        <v>42.37</v>
      </c>
      <c r="DN20" s="78">
        <f t="shared" si="29"/>
        <v>14.12</v>
      </c>
      <c r="DO20" s="328">
        <v>41.1</v>
      </c>
      <c r="DP20" s="328">
        <v>13.700000000000001</v>
      </c>
      <c r="DQ20" s="329"/>
      <c r="DR20" s="329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0">
        <v>39.18</v>
      </c>
      <c r="EH20" s="331">
        <v>9.7949999999999999</v>
      </c>
      <c r="EI20" s="94">
        <v>116.36</v>
      </c>
      <c r="EJ20" s="94">
        <v>29.09</v>
      </c>
      <c r="EK20" s="326">
        <v>40.340000000000003</v>
      </c>
      <c r="EL20" s="332">
        <v>10.085000000000001</v>
      </c>
      <c r="EM20" s="333"/>
      <c r="EN20" s="333"/>
      <c r="EO20" s="333"/>
      <c r="EP20" s="333"/>
      <c r="EQ20" s="8">
        <f t="shared" si="31"/>
        <v>195.88</v>
      </c>
      <c r="ER20" s="8">
        <f t="shared" si="32"/>
        <v>48.97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1">
        <v>27</v>
      </c>
      <c r="FB20" s="334">
        <v>0</v>
      </c>
      <c r="FC20" s="114">
        <v>28</v>
      </c>
      <c r="FD20" s="327"/>
      <c r="FE20" s="8"/>
      <c r="FF20" s="8"/>
      <c r="FG20" s="305"/>
      <c r="FH20" s="306"/>
      <c r="FI20" s="8"/>
      <c r="FJ20" s="8"/>
      <c r="FK20" s="8"/>
      <c r="FL20" s="8"/>
      <c r="FM20" s="327"/>
      <c r="FN20" s="327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7"/>
      <c r="GL20" s="297"/>
      <c r="GM20" s="309"/>
      <c r="GN20" s="310"/>
      <c r="GO20" s="299">
        <v>6</v>
      </c>
      <c r="GP20" s="311">
        <v>0</v>
      </c>
      <c r="GQ20" s="311"/>
      <c r="GR20" s="311"/>
      <c r="GS20" s="310"/>
      <c r="GT20" s="310"/>
      <c r="GU20" s="310">
        <v>6</v>
      </c>
      <c r="GV20" s="310">
        <v>0</v>
      </c>
      <c r="GW20" s="310"/>
      <c r="GX20" s="310"/>
      <c r="GY20" s="310">
        <v>2.4</v>
      </c>
      <c r="GZ20" s="310">
        <v>0</v>
      </c>
      <c r="HA20" s="8">
        <f t="shared" si="39"/>
        <v>14.4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2.8</v>
      </c>
      <c r="HZ20" s="335">
        <v>0.7</v>
      </c>
      <c r="IA20" s="312"/>
      <c r="IB20" s="304"/>
      <c r="IC20" s="337">
        <v>12</v>
      </c>
      <c r="ID20" s="130">
        <v>3</v>
      </c>
      <c r="IE20" s="313"/>
      <c r="IF20" s="313"/>
      <c r="IG20" s="8">
        <f t="shared" si="84"/>
        <v>14.8</v>
      </c>
      <c r="IH20" s="8">
        <f t="shared" si="45"/>
        <v>3.7</v>
      </c>
      <c r="II20" s="8"/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5"/>
      <c r="JD20" s="285"/>
      <c r="JE20" s="8">
        <f t="shared" si="46"/>
        <v>20.62</v>
      </c>
      <c r="JF20" s="8">
        <f t="shared" si="47"/>
        <v>0</v>
      </c>
      <c r="JG20" s="335">
        <v>6.5372000000000003</v>
      </c>
      <c r="JH20" s="335">
        <v>1</v>
      </c>
      <c r="JI20" s="335">
        <v>6.5373000000000001</v>
      </c>
      <c r="JJ20" s="335">
        <v>1</v>
      </c>
      <c r="JK20" s="335"/>
      <c r="JL20" s="335"/>
      <c r="JM20" s="91">
        <v>51.55</v>
      </c>
      <c r="JN20" s="335">
        <v>11</v>
      </c>
      <c r="JO20" s="91">
        <v>26.8</v>
      </c>
      <c r="JP20" s="335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7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5">
        <v>0</v>
      </c>
      <c r="LK20" s="79">
        <v>24.02</v>
      </c>
      <c r="LL20" s="358">
        <v>0</v>
      </c>
      <c r="LM20" s="79">
        <v>6.5750000000000002</v>
      </c>
      <c r="LN20" s="339">
        <v>0</v>
      </c>
      <c r="LO20" s="75"/>
      <c r="LP20" s="352"/>
      <c r="LQ20" s="322"/>
      <c r="LR20" s="322"/>
      <c r="LS20" s="4">
        <f t="shared" si="59"/>
        <v>54.795000000000002</v>
      </c>
      <c r="LT20" s="4">
        <f t="shared" si="60"/>
        <v>0</v>
      </c>
      <c r="LU20" s="323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6"/>
      <c r="MD20" s="324"/>
      <c r="ME20" s="75"/>
      <c r="MF20" s="4"/>
      <c r="MG20" s="9"/>
      <c r="MH20" s="4"/>
      <c r="MI20" s="4">
        <f t="shared" si="63"/>
        <v>0</v>
      </c>
      <c r="MJ20" s="4">
        <f t="shared" si="64"/>
        <v>0</v>
      </c>
      <c r="MK20" s="340">
        <v>0</v>
      </c>
      <c r="ML20" s="92"/>
      <c r="MM20" s="114">
        <v>0</v>
      </c>
      <c r="MN20" s="341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42">
        <v>0.9</v>
      </c>
      <c r="NA20" s="4">
        <f t="shared" si="71"/>
        <v>6.56</v>
      </c>
      <c r="NB20" s="4">
        <f t="shared" si="72"/>
        <v>0.9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7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1">
        <v>0</v>
      </c>
      <c r="NV20" s="351"/>
      <c r="NW20" s="4">
        <f t="shared" si="79"/>
        <v>0</v>
      </c>
      <c r="NX20" s="4">
        <f t="shared" si="12"/>
        <v>0</v>
      </c>
      <c r="NY20" s="74">
        <v>0</v>
      </c>
      <c r="NZ20" s="74"/>
      <c r="OA20" s="357">
        <v>0</v>
      </c>
      <c r="OB20" s="74"/>
      <c r="OC20" s="357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47">
        <v>0</v>
      </c>
      <c r="OL20" s="301"/>
      <c r="OM20" s="196">
        <v>0</v>
      </c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>
        <v>5</v>
      </c>
      <c r="Z21" s="78">
        <v>2.2222222222222223</v>
      </c>
      <c r="AA21" s="9"/>
      <c r="AB21" s="285"/>
      <c r="AC21" s="8">
        <f t="shared" si="17"/>
        <v>5</v>
      </c>
      <c r="AD21" s="8">
        <f t="shared" si="18"/>
        <v>2.2222222222222223</v>
      </c>
      <c r="AE21" s="71"/>
      <c r="AF21" s="71"/>
      <c r="AG21" s="71"/>
      <c r="AH21" s="71"/>
      <c r="AI21" s="122">
        <v>6</v>
      </c>
      <c r="AJ21" s="122">
        <v>1.7999999999999998</v>
      </c>
      <c r="AK21" s="359">
        <v>49</v>
      </c>
      <c r="AL21" s="360">
        <v>14.7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55</v>
      </c>
      <c r="AV21" s="4">
        <f t="shared" si="2"/>
        <v>16.5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30</v>
      </c>
      <c r="BF21" s="8">
        <v>4.2720000000000002</v>
      </c>
      <c r="BG21" s="295"/>
      <c r="BH21" s="296"/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30</v>
      </c>
      <c r="BT21" s="8">
        <f t="shared" si="21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5"/>
      <c r="CI21" s="91">
        <v>20.6</v>
      </c>
      <c r="CJ21" s="325">
        <v>6.5</v>
      </c>
      <c r="CK21" s="299"/>
      <c r="CL21" s="299"/>
      <c r="CM21" s="326">
        <v>5.15</v>
      </c>
      <c r="CN21" s="327">
        <v>1.5</v>
      </c>
      <c r="CO21" s="8">
        <f t="shared" si="22"/>
        <v>25.75</v>
      </c>
      <c r="CP21" s="8">
        <f t="shared" si="23"/>
        <v>8</v>
      </c>
      <c r="CQ21" s="343">
        <v>247.40625</v>
      </c>
      <c r="CR21" s="343"/>
      <c r="CS21" s="343"/>
      <c r="CT21" s="356"/>
      <c r="CU21" s="344">
        <v>18.556701030927837</v>
      </c>
      <c r="CV21" s="196"/>
      <c r="CW21" s="345">
        <v>63.814432989690722</v>
      </c>
      <c r="CX21" s="300"/>
      <c r="CY21" s="300"/>
      <c r="CZ21" s="300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8">
        <v>42.37</v>
      </c>
      <c r="DL21" s="328">
        <v>14.12</v>
      </c>
      <c r="DM21" s="78">
        <f t="shared" si="28"/>
        <v>42.37</v>
      </c>
      <c r="DN21" s="78">
        <f t="shared" si="29"/>
        <v>14.12</v>
      </c>
      <c r="DO21" s="328">
        <v>41.1</v>
      </c>
      <c r="DP21" s="328">
        <v>13.700000000000001</v>
      </c>
      <c r="DQ21" s="329"/>
      <c r="DR21" s="329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0">
        <v>39.18</v>
      </c>
      <c r="EH21" s="331">
        <v>9.7949999999999999</v>
      </c>
      <c r="EI21" s="94">
        <v>116.36</v>
      </c>
      <c r="EJ21" s="94">
        <v>29.09</v>
      </c>
      <c r="EK21" s="326">
        <v>40.340000000000003</v>
      </c>
      <c r="EL21" s="332">
        <v>10.085000000000001</v>
      </c>
      <c r="EM21" s="333"/>
      <c r="EN21" s="333"/>
      <c r="EO21" s="333"/>
      <c r="EP21" s="333"/>
      <c r="EQ21" s="8">
        <f t="shared" si="31"/>
        <v>195.88</v>
      </c>
      <c r="ER21" s="8">
        <f t="shared" si="32"/>
        <v>48.97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1">
        <v>27</v>
      </c>
      <c r="FB21" s="334">
        <v>0</v>
      </c>
      <c r="FC21" s="114">
        <v>28</v>
      </c>
      <c r="FD21" s="327"/>
      <c r="FE21" s="8"/>
      <c r="FF21" s="8"/>
      <c r="FG21" s="305"/>
      <c r="FH21" s="306"/>
      <c r="FI21" s="8"/>
      <c r="FJ21" s="8"/>
      <c r="FK21" s="8"/>
      <c r="FL21" s="8"/>
      <c r="FM21" s="327"/>
      <c r="FN21" s="327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7"/>
      <c r="GL21" s="297"/>
      <c r="GM21" s="309"/>
      <c r="GN21" s="310"/>
      <c r="GO21" s="299">
        <v>6</v>
      </c>
      <c r="GP21" s="311">
        <v>0</v>
      </c>
      <c r="GQ21" s="311"/>
      <c r="GR21" s="311"/>
      <c r="GS21" s="310"/>
      <c r="GT21" s="310"/>
      <c r="GU21" s="310">
        <v>6</v>
      </c>
      <c r="GV21" s="310">
        <v>0</v>
      </c>
      <c r="GW21" s="310"/>
      <c r="GX21" s="310"/>
      <c r="GY21" s="310">
        <v>2.4</v>
      </c>
      <c r="GZ21" s="310">
        <v>0</v>
      </c>
      <c r="HA21" s="8">
        <f t="shared" si="39"/>
        <v>14.4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2.8</v>
      </c>
      <c r="HZ21" s="335">
        <v>0.7</v>
      </c>
      <c r="IA21" s="312"/>
      <c r="IB21" s="304"/>
      <c r="IC21" s="337">
        <v>12</v>
      </c>
      <c r="ID21" s="130">
        <v>3</v>
      </c>
      <c r="IE21" s="313"/>
      <c r="IF21" s="313"/>
      <c r="IG21" s="8">
        <f t="shared" si="84"/>
        <v>14.8</v>
      </c>
      <c r="IH21" s="8">
        <f t="shared" si="45"/>
        <v>3.7</v>
      </c>
      <c r="II21" s="8"/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5"/>
      <c r="JD21" s="285"/>
      <c r="JE21" s="8">
        <f t="shared" si="46"/>
        <v>20.62</v>
      </c>
      <c r="JF21" s="8">
        <f t="shared" si="47"/>
        <v>0</v>
      </c>
      <c r="JG21" s="335">
        <v>6.5372000000000003</v>
      </c>
      <c r="JH21" s="335">
        <v>1</v>
      </c>
      <c r="JI21" s="335">
        <v>6.5373000000000001</v>
      </c>
      <c r="JJ21" s="335">
        <v>1</v>
      </c>
      <c r="JK21" s="335"/>
      <c r="JL21" s="335"/>
      <c r="JM21" s="91">
        <v>51.55</v>
      </c>
      <c r="JN21" s="335">
        <v>11</v>
      </c>
      <c r="JO21" s="91">
        <v>26.8</v>
      </c>
      <c r="JP21" s="335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7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5">
        <v>0</v>
      </c>
      <c r="LK21" s="79">
        <v>24.02</v>
      </c>
      <c r="LL21" s="358">
        <v>0</v>
      </c>
      <c r="LM21" s="79">
        <v>6.5750000000000002</v>
      </c>
      <c r="LN21" s="339">
        <v>0</v>
      </c>
      <c r="LO21" s="75"/>
      <c r="LP21" s="352"/>
      <c r="LQ21" s="322"/>
      <c r="LR21" s="322"/>
      <c r="LS21" s="4">
        <f t="shared" si="59"/>
        <v>54.795000000000002</v>
      </c>
      <c r="LT21" s="4">
        <f t="shared" si="60"/>
        <v>0</v>
      </c>
      <c r="LU21" s="323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6"/>
      <c r="MD21" s="324"/>
      <c r="ME21" s="75"/>
      <c r="MF21" s="4"/>
      <c r="MG21" s="9"/>
      <c r="MH21" s="4"/>
      <c r="MI21" s="4">
        <f t="shared" si="63"/>
        <v>0</v>
      </c>
      <c r="MJ21" s="4">
        <f t="shared" si="64"/>
        <v>0</v>
      </c>
      <c r="MK21" s="340">
        <v>0</v>
      </c>
      <c r="ML21" s="92"/>
      <c r="MM21" s="114">
        <v>0</v>
      </c>
      <c r="MN21" s="341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42">
        <v>0.9</v>
      </c>
      <c r="NA21" s="4">
        <f t="shared" si="71"/>
        <v>6.56</v>
      </c>
      <c r="NB21" s="4">
        <f t="shared" si="72"/>
        <v>0.9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7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1">
        <v>0</v>
      </c>
      <c r="NV21" s="351"/>
      <c r="NW21" s="4">
        <f t="shared" si="79"/>
        <v>0</v>
      </c>
      <c r="NX21" s="4">
        <f t="shared" si="12"/>
        <v>0</v>
      </c>
      <c r="NY21" s="74">
        <v>0</v>
      </c>
      <c r="NZ21" s="74"/>
      <c r="OA21" s="357">
        <v>0</v>
      </c>
      <c r="OB21" s="74"/>
      <c r="OC21" s="357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47">
        <v>0</v>
      </c>
      <c r="OL21" s="301"/>
      <c r="OM21" s="196">
        <v>0</v>
      </c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>
        <v>5</v>
      </c>
      <c r="Z22" s="78">
        <v>2.2222222222222223</v>
      </c>
      <c r="AA22" s="9"/>
      <c r="AB22" s="285"/>
      <c r="AC22" s="8">
        <f t="shared" si="17"/>
        <v>5</v>
      </c>
      <c r="AD22" s="8">
        <f t="shared" si="18"/>
        <v>2.2222222222222223</v>
      </c>
      <c r="AE22" s="71"/>
      <c r="AF22" s="71"/>
      <c r="AG22" s="71"/>
      <c r="AH22" s="71"/>
      <c r="AI22" s="122">
        <v>6</v>
      </c>
      <c r="AJ22" s="122">
        <v>1.7999999999999998</v>
      </c>
      <c r="AK22" s="359">
        <v>49</v>
      </c>
      <c r="AL22" s="360">
        <v>14.7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55</v>
      </c>
      <c r="AV22" s="4">
        <f t="shared" si="2"/>
        <v>16.5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30</v>
      </c>
      <c r="BF22" s="8">
        <v>4.2720000000000002</v>
      </c>
      <c r="BG22" s="295"/>
      <c r="BH22" s="296"/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30</v>
      </c>
      <c r="BT22" s="8">
        <f t="shared" si="21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5"/>
      <c r="CI22" s="91">
        <v>20.6</v>
      </c>
      <c r="CJ22" s="325">
        <v>6.5</v>
      </c>
      <c r="CK22" s="299"/>
      <c r="CL22" s="299"/>
      <c r="CM22" s="326">
        <v>5.15</v>
      </c>
      <c r="CN22" s="327">
        <v>1.5</v>
      </c>
      <c r="CO22" s="8">
        <f t="shared" si="22"/>
        <v>25.75</v>
      </c>
      <c r="CP22" s="8">
        <f t="shared" si="23"/>
        <v>8</v>
      </c>
      <c r="CQ22" s="343">
        <v>247.40625</v>
      </c>
      <c r="CR22" s="343"/>
      <c r="CS22" s="343"/>
      <c r="CT22" s="356"/>
      <c r="CU22" s="344">
        <v>18.556701030927837</v>
      </c>
      <c r="CV22" s="196"/>
      <c r="CW22" s="345">
        <v>63.814432989690722</v>
      </c>
      <c r="CX22" s="300"/>
      <c r="CY22" s="300"/>
      <c r="CZ22" s="300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8">
        <v>42.37</v>
      </c>
      <c r="DL22" s="328">
        <v>14.12</v>
      </c>
      <c r="DM22" s="78">
        <f t="shared" si="28"/>
        <v>42.37</v>
      </c>
      <c r="DN22" s="78">
        <f t="shared" si="29"/>
        <v>14.12</v>
      </c>
      <c r="DO22" s="328">
        <v>41.1</v>
      </c>
      <c r="DP22" s="328">
        <v>13.700000000000001</v>
      </c>
      <c r="DQ22" s="329"/>
      <c r="DR22" s="329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0">
        <v>39.18</v>
      </c>
      <c r="EH22" s="331">
        <v>9.7949999999999999</v>
      </c>
      <c r="EI22" s="94">
        <v>116.36</v>
      </c>
      <c r="EJ22" s="94">
        <v>29.09</v>
      </c>
      <c r="EK22" s="326">
        <v>40.340000000000003</v>
      </c>
      <c r="EL22" s="332">
        <v>10.085000000000001</v>
      </c>
      <c r="EM22" s="333"/>
      <c r="EN22" s="333"/>
      <c r="EO22" s="333"/>
      <c r="EP22" s="333"/>
      <c r="EQ22" s="8">
        <f t="shared" si="31"/>
        <v>195.88</v>
      </c>
      <c r="ER22" s="8">
        <f t="shared" si="32"/>
        <v>48.97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1">
        <v>27</v>
      </c>
      <c r="FB22" s="334">
        <v>0</v>
      </c>
      <c r="FC22" s="114">
        <v>28</v>
      </c>
      <c r="FD22" s="327"/>
      <c r="FE22" s="8"/>
      <c r="FF22" s="8"/>
      <c r="FG22" s="305"/>
      <c r="FH22" s="306"/>
      <c r="FI22" s="8"/>
      <c r="FJ22" s="8"/>
      <c r="FK22" s="8"/>
      <c r="FL22" s="8"/>
      <c r="FM22" s="327"/>
      <c r="FN22" s="327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7"/>
      <c r="GL22" s="297"/>
      <c r="GM22" s="309"/>
      <c r="GN22" s="310"/>
      <c r="GO22" s="299">
        <v>6</v>
      </c>
      <c r="GP22" s="311">
        <v>0</v>
      </c>
      <c r="GQ22" s="311"/>
      <c r="GR22" s="311"/>
      <c r="GS22" s="310"/>
      <c r="GT22" s="310"/>
      <c r="GU22" s="310">
        <v>6</v>
      </c>
      <c r="GV22" s="310">
        <v>0</v>
      </c>
      <c r="GW22" s="310"/>
      <c r="GX22" s="310"/>
      <c r="GY22" s="310">
        <v>2.4</v>
      </c>
      <c r="GZ22" s="310">
        <v>0</v>
      </c>
      <c r="HA22" s="8">
        <f t="shared" si="39"/>
        <v>14.4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2.8</v>
      </c>
      <c r="HZ22" s="335">
        <v>0.7</v>
      </c>
      <c r="IA22" s="312"/>
      <c r="IB22" s="304"/>
      <c r="IC22" s="337">
        <v>12</v>
      </c>
      <c r="ID22" s="130">
        <v>3</v>
      </c>
      <c r="IE22" s="313"/>
      <c r="IF22" s="313"/>
      <c r="IG22" s="8">
        <f t="shared" si="84"/>
        <v>14.8</v>
      </c>
      <c r="IH22" s="8">
        <f t="shared" si="45"/>
        <v>3.7</v>
      </c>
      <c r="II22" s="8"/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5"/>
      <c r="JD22" s="285"/>
      <c r="JE22" s="8">
        <f t="shared" si="46"/>
        <v>20.62</v>
      </c>
      <c r="JF22" s="8">
        <f t="shared" si="47"/>
        <v>0</v>
      </c>
      <c r="JG22" s="335">
        <v>6.5372000000000003</v>
      </c>
      <c r="JH22" s="335">
        <v>1</v>
      </c>
      <c r="JI22" s="335">
        <v>6.5373000000000001</v>
      </c>
      <c r="JJ22" s="335">
        <v>1</v>
      </c>
      <c r="JK22" s="335"/>
      <c r="JL22" s="335"/>
      <c r="JM22" s="91">
        <v>51.55</v>
      </c>
      <c r="JN22" s="335">
        <v>11</v>
      </c>
      <c r="JO22" s="91">
        <v>26.8</v>
      </c>
      <c r="JP22" s="335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7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5">
        <v>0</v>
      </c>
      <c r="LK22" s="79">
        <v>24.02</v>
      </c>
      <c r="LL22" s="358">
        <v>0</v>
      </c>
      <c r="LM22" s="79">
        <v>6.5750000000000002</v>
      </c>
      <c r="LN22" s="339">
        <v>0</v>
      </c>
      <c r="LO22" s="75"/>
      <c r="LP22" s="352"/>
      <c r="LQ22" s="322"/>
      <c r="LR22" s="322"/>
      <c r="LS22" s="4">
        <f t="shared" si="59"/>
        <v>54.795000000000002</v>
      </c>
      <c r="LT22" s="4">
        <f t="shared" si="60"/>
        <v>0</v>
      </c>
      <c r="LU22" s="323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6"/>
      <c r="MD22" s="324"/>
      <c r="ME22" s="75"/>
      <c r="MF22" s="4"/>
      <c r="MG22" s="9"/>
      <c r="MH22" s="4"/>
      <c r="MI22" s="4">
        <f t="shared" si="63"/>
        <v>0</v>
      </c>
      <c r="MJ22" s="4">
        <f t="shared" si="64"/>
        <v>0</v>
      </c>
      <c r="MK22" s="340">
        <v>0</v>
      </c>
      <c r="ML22" s="92"/>
      <c r="MM22" s="114">
        <v>0</v>
      </c>
      <c r="MN22" s="341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42">
        <v>0.9</v>
      </c>
      <c r="NA22" s="4">
        <f t="shared" si="71"/>
        <v>6.56</v>
      </c>
      <c r="NB22" s="4">
        <f t="shared" si="72"/>
        <v>0.9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7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1">
        <v>0</v>
      </c>
      <c r="NV22" s="351"/>
      <c r="NW22" s="4">
        <f t="shared" si="79"/>
        <v>0</v>
      </c>
      <c r="NX22" s="4">
        <f t="shared" si="12"/>
        <v>0</v>
      </c>
      <c r="NY22" s="74">
        <v>0</v>
      </c>
      <c r="NZ22" s="74"/>
      <c r="OA22" s="357">
        <v>0</v>
      </c>
      <c r="OB22" s="74"/>
      <c r="OC22" s="357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47">
        <v>0</v>
      </c>
      <c r="OL22" s="301"/>
      <c r="OM22" s="196">
        <v>0</v>
      </c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6"/>
      <c r="L23" s="326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6"/>
      <c r="T23" s="326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/>
      <c r="AB23" s="71"/>
      <c r="AC23" s="78">
        <f t="shared" si="17"/>
        <v>5</v>
      </c>
      <c r="AD23" s="78">
        <f t="shared" si="18"/>
        <v>2.2222222222222223</v>
      </c>
      <c r="AE23" s="71"/>
      <c r="AF23" s="71"/>
      <c r="AG23" s="71"/>
      <c r="AH23" s="71"/>
      <c r="AI23" s="122">
        <v>6</v>
      </c>
      <c r="AJ23" s="122">
        <v>1.7999999999999998</v>
      </c>
      <c r="AK23" s="359">
        <v>49</v>
      </c>
      <c r="AL23" s="360">
        <v>14.7</v>
      </c>
      <c r="AM23" s="362"/>
      <c r="AN23" s="362"/>
      <c r="AO23" s="363"/>
      <c r="AP23" s="363"/>
      <c r="AQ23" s="363"/>
      <c r="AR23" s="363"/>
      <c r="AS23" s="363"/>
      <c r="AT23" s="363"/>
      <c r="AU23" s="74">
        <f t="shared" si="19"/>
        <v>55</v>
      </c>
      <c r="AV23" s="74">
        <f t="shared" si="2"/>
        <v>16.5</v>
      </c>
      <c r="AW23" s="78"/>
      <c r="AX23" s="78"/>
      <c r="AY23" s="36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30</v>
      </c>
      <c r="BF23" s="78">
        <v>4.2720000000000002</v>
      </c>
      <c r="BG23" s="365"/>
      <c r="BH23" s="366"/>
      <c r="BI23" s="365"/>
      <c r="BJ23" s="366"/>
      <c r="BK23" s="327"/>
      <c r="BL23" s="78"/>
      <c r="BM23" s="78"/>
      <c r="BN23" s="78"/>
      <c r="BO23" s="78"/>
      <c r="BP23" s="78"/>
      <c r="BQ23" s="78"/>
      <c r="BR23" s="78"/>
      <c r="BS23" s="326">
        <f t="shared" si="20"/>
        <v>30</v>
      </c>
      <c r="BT23" s="78">
        <f t="shared" si="21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5"/>
      <c r="CI23" s="91">
        <v>20.6</v>
      </c>
      <c r="CJ23" s="325">
        <v>6.5</v>
      </c>
      <c r="CK23" s="335"/>
      <c r="CL23" s="335"/>
      <c r="CM23" s="326">
        <v>5.15</v>
      </c>
      <c r="CN23" s="327">
        <v>1.5</v>
      </c>
      <c r="CO23" s="78">
        <f t="shared" si="22"/>
        <v>25.75</v>
      </c>
      <c r="CP23" s="78">
        <f t="shared" si="23"/>
        <v>8</v>
      </c>
      <c r="CQ23" s="343">
        <v>247.40625</v>
      </c>
      <c r="CR23" s="343"/>
      <c r="CS23" s="343"/>
      <c r="CT23" s="356"/>
      <c r="CU23" s="344">
        <v>18.556701030927837</v>
      </c>
      <c r="CV23" s="196"/>
      <c r="CW23" s="345">
        <v>63.814432989690722</v>
      </c>
      <c r="CX23" s="356"/>
      <c r="CY23" s="356"/>
      <c r="CZ23" s="356"/>
      <c r="DA23" s="36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8">
        <v>42.37</v>
      </c>
      <c r="DL23" s="328">
        <v>14.12</v>
      </c>
      <c r="DM23" s="78">
        <f t="shared" si="28"/>
        <v>42.37</v>
      </c>
      <c r="DN23" s="78">
        <f t="shared" si="29"/>
        <v>14.12</v>
      </c>
      <c r="DO23" s="328">
        <v>41.1</v>
      </c>
      <c r="DP23" s="328">
        <v>13.700000000000001</v>
      </c>
      <c r="DQ23" s="329"/>
      <c r="DR23" s="329"/>
      <c r="DS23" s="78"/>
      <c r="DT23" s="78"/>
      <c r="DU23" s="332"/>
      <c r="DV23" s="368"/>
      <c r="DW23" s="368"/>
      <c r="DX23" s="36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30">
        <v>39.18</v>
      </c>
      <c r="EH23" s="331">
        <v>9.7949999999999999</v>
      </c>
      <c r="EI23" s="94">
        <v>116.36</v>
      </c>
      <c r="EJ23" s="94">
        <v>29.09</v>
      </c>
      <c r="EK23" s="326">
        <v>40.340000000000003</v>
      </c>
      <c r="EL23" s="332">
        <v>10.085000000000001</v>
      </c>
      <c r="EM23" s="333"/>
      <c r="EN23" s="333"/>
      <c r="EO23" s="333"/>
      <c r="EP23" s="333"/>
      <c r="EQ23" s="78">
        <f t="shared" si="31"/>
        <v>195.88</v>
      </c>
      <c r="ER23" s="78">
        <f t="shared" si="32"/>
        <v>48.97</v>
      </c>
      <c r="ES23" s="196"/>
      <c r="ET23" s="196"/>
      <c r="EU23" s="369"/>
      <c r="EV23" s="369"/>
      <c r="EW23" s="74">
        <f t="shared" si="33"/>
        <v>0</v>
      </c>
      <c r="EX23" s="74">
        <f t="shared" si="34"/>
        <v>0</v>
      </c>
      <c r="EY23" s="78"/>
      <c r="EZ23" s="78"/>
      <c r="FA23" s="361">
        <v>27</v>
      </c>
      <c r="FB23" s="334">
        <v>0</v>
      </c>
      <c r="FC23" s="114">
        <v>28</v>
      </c>
      <c r="FD23" s="327"/>
      <c r="FE23" s="78"/>
      <c r="FF23" s="78"/>
      <c r="FG23" s="370"/>
      <c r="FH23" s="371"/>
      <c r="FI23" s="78"/>
      <c r="FJ23" s="78"/>
      <c r="FK23" s="78"/>
      <c r="FL23" s="78"/>
      <c r="FM23" s="327"/>
      <c r="FN23" s="327"/>
      <c r="FO23" s="74"/>
      <c r="FP23" s="78"/>
      <c r="FQ23" s="37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3"/>
      <c r="GJ23" s="373"/>
      <c r="GK23" s="327"/>
      <c r="GL23" s="327"/>
      <c r="GM23" s="374"/>
      <c r="GN23" s="93"/>
      <c r="GO23" s="335">
        <v>6</v>
      </c>
      <c r="GP23" s="375">
        <v>0</v>
      </c>
      <c r="GQ23" s="375"/>
      <c r="GR23" s="375"/>
      <c r="GS23" s="93"/>
      <c r="GT23" s="93"/>
      <c r="GU23" s="93">
        <v>6</v>
      </c>
      <c r="GV23" s="93">
        <v>0</v>
      </c>
      <c r="GW23" s="93"/>
      <c r="GX23" s="93"/>
      <c r="GY23" s="93">
        <v>2.4</v>
      </c>
      <c r="GZ23" s="93">
        <v>0</v>
      </c>
      <c r="HA23" s="78">
        <f t="shared" si="39"/>
        <v>14.4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8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2.8</v>
      </c>
      <c r="HZ23" s="335">
        <v>0.7</v>
      </c>
      <c r="IA23" s="96"/>
      <c r="IB23" s="94"/>
      <c r="IC23" s="337">
        <v>12</v>
      </c>
      <c r="ID23" s="130">
        <v>3</v>
      </c>
      <c r="IE23" s="208"/>
      <c r="IF23" s="208"/>
      <c r="IG23" s="78">
        <f t="shared" si="84"/>
        <v>14.8</v>
      </c>
      <c r="IH23" s="78">
        <f t="shared" si="45"/>
        <v>3.7</v>
      </c>
      <c r="II23" s="78"/>
      <c r="IJ23" s="78"/>
      <c r="IK23" s="78"/>
      <c r="IL23" s="78"/>
      <c r="IM23" s="74"/>
      <c r="IN23" s="36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35">
        <v>6.5372000000000003</v>
      </c>
      <c r="JH23" s="335">
        <v>1</v>
      </c>
      <c r="JI23" s="335">
        <v>6.5373000000000001</v>
      </c>
      <c r="JJ23" s="335">
        <v>1</v>
      </c>
      <c r="JK23" s="335"/>
      <c r="JL23" s="335"/>
      <c r="JM23" s="91">
        <v>51.55</v>
      </c>
      <c r="JN23" s="335">
        <v>11</v>
      </c>
      <c r="JO23" s="91">
        <v>26.8</v>
      </c>
      <c r="JP23" s="335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7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5">
        <v>0</v>
      </c>
      <c r="LK23" s="79">
        <v>24.02</v>
      </c>
      <c r="LL23" s="358">
        <v>0</v>
      </c>
      <c r="LM23" s="79">
        <v>6.5750000000000002</v>
      </c>
      <c r="LN23" s="339">
        <v>0</v>
      </c>
      <c r="LO23" s="75"/>
      <c r="LP23" s="352"/>
      <c r="LQ23" s="352"/>
      <c r="LR23" s="352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6"/>
      <c r="MD23" s="376"/>
      <c r="ME23" s="75"/>
      <c r="MF23" s="74"/>
      <c r="MG23" s="75"/>
      <c r="MH23" s="74"/>
      <c r="MI23" s="74">
        <f t="shared" si="63"/>
        <v>0</v>
      </c>
      <c r="MJ23" s="74">
        <f t="shared" si="64"/>
        <v>0</v>
      </c>
      <c r="MK23" s="340">
        <v>0</v>
      </c>
      <c r="ML23" s="92"/>
      <c r="MM23" s="114">
        <v>0</v>
      </c>
      <c r="MN23" s="341"/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42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7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1">
        <v>0</v>
      </c>
      <c r="NV23" s="351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7">
        <v>0</v>
      </c>
      <c r="OB23" s="74"/>
      <c r="OC23" s="357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7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>
        <v>5</v>
      </c>
      <c r="Z24" s="78">
        <v>2.2222222222222223</v>
      </c>
      <c r="AA24" s="9"/>
      <c r="AB24" s="285"/>
      <c r="AC24" s="8">
        <f t="shared" si="17"/>
        <v>5</v>
      </c>
      <c r="AD24" s="8">
        <f t="shared" si="18"/>
        <v>2.2222222222222223</v>
      </c>
      <c r="AE24" s="71"/>
      <c r="AF24" s="71"/>
      <c r="AG24" s="71"/>
      <c r="AH24" s="71"/>
      <c r="AI24" s="122">
        <v>6</v>
      </c>
      <c r="AJ24" s="122">
        <v>1.7999999999999998</v>
      </c>
      <c r="AK24" s="359">
        <v>49</v>
      </c>
      <c r="AL24" s="360">
        <v>14.7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55</v>
      </c>
      <c r="AV24" s="4">
        <f t="shared" si="2"/>
        <v>16.5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30</v>
      </c>
      <c r="BF24" s="8">
        <v>4.2720000000000002</v>
      </c>
      <c r="BG24" s="295"/>
      <c r="BH24" s="296"/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30</v>
      </c>
      <c r="BT24" s="8">
        <f t="shared" si="21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5"/>
      <c r="CI24" s="91">
        <v>20.6</v>
      </c>
      <c r="CJ24" s="325">
        <v>6.5</v>
      </c>
      <c r="CK24" s="299"/>
      <c r="CL24" s="299"/>
      <c r="CM24" s="326">
        <v>5.15</v>
      </c>
      <c r="CN24" s="327">
        <v>1.5</v>
      </c>
      <c r="CO24" s="8">
        <f t="shared" si="22"/>
        <v>25.75</v>
      </c>
      <c r="CP24" s="8">
        <f t="shared" si="23"/>
        <v>8</v>
      </c>
      <c r="CQ24" s="343">
        <v>247.40625</v>
      </c>
      <c r="CR24" s="343"/>
      <c r="CS24" s="343"/>
      <c r="CT24" s="356"/>
      <c r="CU24" s="344">
        <v>18.556701030927837</v>
      </c>
      <c r="CV24" s="196"/>
      <c r="CW24" s="345">
        <v>63.814432989690722</v>
      </c>
      <c r="CX24" s="300"/>
      <c r="CY24" s="300"/>
      <c r="CZ24" s="300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8">
        <v>42.37</v>
      </c>
      <c r="DL24" s="328">
        <v>14.12</v>
      </c>
      <c r="DM24" s="78">
        <f t="shared" si="28"/>
        <v>42.37</v>
      </c>
      <c r="DN24" s="78">
        <f t="shared" si="29"/>
        <v>14.12</v>
      </c>
      <c r="DO24" s="328">
        <v>41.1</v>
      </c>
      <c r="DP24" s="328">
        <v>13.700000000000001</v>
      </c>
      <c r="DQ24" s="329"/>
      <c r="DR24" s="329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0">
        <v>39.18</v>
      </c>
      <c r="EH24" s="331">
        <v>9.7949999999999999</v>
      </c>
      <c r="EI24" s="94">
        <v>116.36</v>
      </c>
      <c r="EJ24" s="94">
        <v>29.09</v>
      </c>
      <c r="EK24" s="326">
        <v>40.340000000000003</v>
      </c>
      <c r="EL24" s="332">
        <v>10.085000000000001</v>
      </c>
      <c r="EM24" s="333"/>
      <c r="EN24" s="333"/>
      <c r="EO24" s="333"/>
      <c r="EP24" s="333"/>
      <c r="EQ24" s="8">
        <f t="shared" si="31"/>
        <v>195.88</v>
      </c>
      <c r="ER24" s="8">
        <f t="shared" si="32"/>
        <v>48.97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1">
        <v>27</v>
      </c>
      <c r="FB24" s="334">
        <v>0</v>
      </c>
      <c r="FC24" s="114">
        <v>28</v>
      </c>
      <c r="FD24" s="327"/>
      <c r="FE24" s="8"/>
      <c r="FF24" s="8"/>
      <c r="FG24" s="305"/>
      <c r="FH24" s="306"/>
      <c r="FI24" s="8"/>
      <c r="FJ24" s="8"/>
      <c r="FK24" s="8"/>
      <c r="FL24" s="8"/>
      <c r="FM24" s="327"/>
      <c r="FN24" s="327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7"/>
      <c r="GL24" s="297"/>
      <c r="GM24" s="309"/>
      <c r="GN24" s="310"/>
      <c r="GO24" s="299">
        <v>6</v>
      </c>
      <c r="GP24" s="311">
        <v>0</v>
      </c>
      <c r="GQ24" s="311"/>
      <c r="GR24" s="311"/>
      <c r="GS24" s="310"/>
      <c r="GT24" s="310"/>
      <c r="GU24" s="310">
        <v>6</v>
      </c>
      <c r="GV24" s="310">
        <v>0</v>
      </c>
      <c r="GW24" s="310"/>
      <c r="GX24" s="310"/>
      <c r="GY24" s="310">
        <v>2.4</v>
      </c>
      <c r="GZ24" s="310">
        <v>0</v>
      </c>
      <c r="HA24" s="8">
        <f t="shared" si="39"/>
        <v>14.4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2.8</v>
      </c>
      <c r="HZ24" s="335">
        <v>0.7</v>
      </c>
      <c r="IA24" s="312"/>
      <c r="IB24" s="304"/>
      <c r="IC24" s="337">
        <v>12</v>
      </c>
      <c r="ID24" s="130">
        <v>3</v>
      </c>
      <c r="IE24" s="313"/>
      <c r="IF24" s="313"/>
      <c r="IG24" s="8">
        <f t="shared" si="84"/>
        <v>14.8</v>
      </c>
      <c r="IH24" s="8">
        <f t="shared" si="45"/>
        <v>3.7</v>
      </c>
      <c r="II24" s="8"/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5"/>
      <c r="JD24" s="285"/>
      <c r="JE24" s="8">
        <f t="shared" si="46"/>
        <v>20.62</v>
      </c>
      <c r="JF24" s="8">
        <f t="shared" si="47"/>
        <v>0</v>
      </c>
      <c r="JG24" s="335">
        <v>6.5372000000000003</v>
      </c>
      <c r="JH24" s="335">
        <v>1</v>
      </c>
      <c r="JI24" s="335">
        <v>6.5373000000000001</v>
      </c>
      <c r="JJ24" s="335">
        <v>1</v>
      </c>
      <c r="JK24" s="335"/>
      <c r="JL24" s="335"/>
      <c r="JM24" s="91">
        <v>51.55</v>
      </c>
      <c r="JN24" s="335">
        <v>11</v>
      </c>
      <c r="JO24" s="91">
        <v>26.8</v>
      </c>
      <c r="JP24" s="335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7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5">
        <v>0</v>
      </c>
      <c r="LK24" s="79">
        <v>24.02</v>
      </c>
      <c r="LL24" s="358">
        <v>0</v>
      </c>
      <c r="LM24" s="79">
        <v>6.5750000000000002</v>
      </c>
      <c r="LN24" s="339">
        <v>0</v>
      </c>
      <c r="LO24" s="75"/>
      <c r="LP24" s="352"/>
      <c r="LQ24" s="322"/>
      <c r="LR24" s="322"/>
      <c r="LS24" s="4">
        <f t="shared" si="59"/>
        <v>54.795000000000002</v>
      </c>
      <c r="LT24" s="4">
        <f t="shared" si="60"/>
        <v>0</v>
      </c>
      <c r="LU24" s="323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6"/>
      <c r="MD24" s="324"/>
      <c r="ME24" s="75"/>
      <c r="MF24" s="4"/>
      <c r="MG24" s="9"/>
      <c r="MH24" s="4"/>
      <c r="MI24" s="4">
        <f t="shared" si="63"/>
        <v>0</v>
      </c>
      <c r="MJ24" s="4">
        <f t="shared" si="64"/>
        <v>0</v>
      </c>
      <c r="MK24" s="340">
        <v>0</v>
      </c>
      <c r="ML24" s="92"/>
      <c r="MM24" s="114">
        <v>0</v>
      </c>
      <c r="MN24" s="341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42">
        <v>0.9</v>
      </c>
      <c r="NA24" s="4">
        <f t="shared" si="71"/>
        <v>6.56</v>
      </c>
      <c r="NB24" s="4">
        <f t="shared" si="72"/>
        <v>0.9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7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1">
        <v>0</v>
      </c>
      <c r="NV24" s="351"/>
      <c r="NW24" s="4">
        <f t="shared" si="79"/>
        <v>0</v>
      </c>
      <c r="NX24" s="4">
        <f t="shared" si="12"/>
        <v>0</v>
      </c>
      <c r="NY24" s="74">
        <v>0</v>
      </c>
      <c r="NZ24" s="74"/>
      <c r="OA24" s="357">
        <v>0</v>
      </c>
      <c r="OB24" s="74"/>
      <c r="OC24" s="357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47">
        <v>0</v>
      </c>
      <c r="OL24" s="301"/>
      <c r="OM24" s="196">
        <v>0</v>
      </c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>
        <v>5</v>
      </c>
      <c r="Z25" s="78">
        <v>2.2222222222222223</v>
      </c>
      <c r="AA25" s="9"/>
      <c r="AB25" s="285"/>
      <c r="AC25" s="8">
        <f t="shared" si="17"/>
        <v>5</v>
      </c>
      <c r="AD25" s="8">
        <f t="shared" si="18"/>
        <v>2.2222222222222223</v>
      </c>
      <c r="AE25" s="71"/>
      <c r="AF25" s="71"/>
      <c r="AG25" s="71"/>
      <c r="AH25" s="71"/>
      <c r="AI25" s="122">
        <v>6</v>
      </c>
      <c r="AJ25" s="122">
        <v>1.7999999999999998</v>
      </c>
      <c r="AK25" s="359">
        <v>49</v>
      </c>
      <c r="AL25" s="360">
        <v>14.7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55</v>
      </c>
      <c r="AV25" s="4">
        <f t="shared" si="2"/>
        <v>16.5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30</v>
      </c>
      <c r="BF25" s="8">
        <v>4.2720000000000002</v>
      </c>
      <c r="BG25" s="295"/>
      <c r="BH25" s="296"/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30</v>
      </c>
      <c r="BT25" s="8">
        <f t="shared" si="21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5"/>
      <c r="CI25" s="91">
        <v>20.6</v>
      </c>
      <c r="CJ25" s="325">
        <v>6.5</v>
      </c>
      <c r="CK25" s="299"/>
      <c r="CL25" s="299"/>
      <c r="CM25" s="326">
        <v>5.15</v>
      </c>
      <c r="CN25" s="327">
        <v>1.5</v>
      </c>
      <c r="CO25" s="8">
        <f t="shared" si="22"/>
        <v>25.75</v>
      </c>
      <c r="CP25" s="8">
        <f t="shared" si="23"/>
        <v>8</v>
      </c>
      <c r="CQ25" s="343">
        <v>247.40625</v>
      </c>
      <c r="CR25" s="343"/>
      <c r="CS25" s="343"/>
      <c r="CT25" s="356"/>
      <c r="CU25" s="344">
        <v>18.556701030927837</v>
      </c>
      <c r="CV25" s="196"/>
      <c r="CW25" s="345">
        <v>63.814432989690722</v>
      </c>
      <c r="CX25" s="300"/>
      <c r="CY25" s="300"/>
      <c r="CZ25" s="300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8">
        <v>42.37</v>
      </c>
      <c r="DL25" s="328">
        <v>14.12</v>
      </c>
      <c r="DM25" s="78">
        <f t="shared" si="28"/>
        <v>42.37</v>
      </c>
      <c r="DN25" s="78">
        <f t="shared" si="29"/>
        <v>14.12</v>
      </c>
      <c r="DO25" s="328">
        <v>41.1</v>
      </c>
      <c r="DP25" s="328">
        <v>13.700000000000001</v>
      </c>
      <c r="DQ25" s="329"/>
      <c r="DR25" s="329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0">
        <v>39.18</v>
      </c>
      <c r="EH25" s="331">
        <v>9.7949999999999999</v>
      </c>
      <c r="EI25" s="94">
        <v>116.36</v>
      </c>
      <c r="EJ25" s="94">
        <v>29.09</v>
      </c>
      <c r="EK25" s="326">
        <v>40.340000000000003</v>
      </c>
      <c r="EL25" s="332">
        <v>10.085000000000001</v>
      </c>
      <c r="EM25" s="333"/>
      <c r="EN25" s="333"/>
      <c r="EO25" s="333"/>
      <c r="EP25" s="333"/>
      <c r="EQ25" s="8">
        <f t="shared" si="31"/>
        <v>195.88</v>
      </c>
      <c r="ER25" s="8">
        <f t="shared" si="32"/>
        <v>48.97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1">
        <v>27</v>
      </c>
      <c r="FB25" s="334">
        <v>0</v>
      </c>
      <c r="FC25" s="114">
        <v>28</v>
      </c>
      <c r="FD25" s="327"/>
      <c r="FE25" s="8"/>
      <c r="FF25" s="8"/>
      <c r="FG25" s="305"/>
      <c r="FH25" s="306"/>
      <c r="FI25" s="8"/>
      <c r="FJ25" s="8"/>
      <c r="FK25" s="8"/>
      <c r="FL25" s="8"/>
      <c r="FM25" s="327"/>
      <c r="FN25" s="327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7"/>
      <c r="GL25" s="297"/>
      <c r="GM25" s="309"/>
      <c r="GN25" s="310"/>
      <c r="GO25" s="299">
        <v>6</v>
      </c>
      <c r="GP25" s="311">
        <v>0</v>
      </c>
      <c r="GQ25" s="311"/>
      <c r="GR25" s="311"/>
      <c r="GS25" s="310"/>
      <c r="GT25" s="310"/>
      <c r="GU25" s="310">
        <v>6</v>
      </c>
      <c r="GV25" s="310">
        <v>0</v>
      </c>
      <c r="GW25" s="310"/>
      <c r="GX25" s="310"/>
      <c r="GY25" s="310">
        <v>2.4</v>
      </c>
      <c r="GZ25" s="310">
        <v>0</v>
      </c>
      <c r="HA25" s="8">
        <f t="shared" si="39"/>
        <v>14.4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2.8</v>
      </c>
      <c r="HZ25" s="335">
        <v>0.7</v>
      </c>
      <c r="IA25" s="312"/>
      <c r="IB25" s="304"/>
      <c r="IC25" s="337">
        <v>12</v>
      </c>
      <c r="ID25" s="130">
        <v>3</v>
      </c>
      <c r="IE25" s="313"/>
      <c r="IF25" s="313"/>
      <c r="IG25" s="8">
        <f t="shared" si="84"/>
        <v>14.8</v>
      </c>
      <c r="IH25" s="8">
        <f t="shared" si="45"/>
        <v>3.7</v>
      </c>
      <c r="II25" s="8"/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5"/>
      <c r="JD25" s="285"/>
      <c r="JE25" s="8">
        <f t="shared" si="46"/>
        <v>20.62</v>
      </c>
      <c r="JF25" s="8">
        <f t="shared" si="47"/>
        <v>0</v>
      </c>
      <c r="JG25" s="335">
        <v>6.5372000000000003</v>
      </c>
      <c r="JH25" s="335">
        <v>1</v>
      </c>
      <c r="JI25" s="335">
        <v>6.5373000000000001</v>
      </c>
      <c r="JJ25" s="335">
        <v>1</v>
      </c>
      <c r="JK25" s="335"/>
      <c r="JL25" s="335"/>
      <c r="JM25" s="91">
        <v>51.55</v>
      </c>
      <c r="JN25" s="335">
        <v>11</v>
      </c>
      <c r="JO25" s="91">
        <v>26.8</v>
      </c>
      <c r="JP25" s="335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7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5">
        <v>0</v>
      </c>
      <c r="LK25" s="79">
        <v>24.02</v>
      </c>
      <c r="LL25" s="358">
        <v>0</v>
      </c>
      <c r="LM25" s="79">
        <v>6.5750000000000002</v>
      </c>
      <c r="LN25" s="339">
        <v>0</v>
      </c>
      <c r="LO25" s="75"/>
      <c r="LP25" s="352"/>
      <c r="LQ25" s="322"/>
      <c r="LR25" s="322"/>
      <c r="LS25" s="4">
        <f t="shared" si="59"/>
        <v>54.795000000000002</v>
      </c>
      <c r="LT25" s="4">
        <f t="shared" si="60"/>
        <v>0</v>
      </c>
      <c r="LU25" s="323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6"/>
      <c r="MD25" s="324"/>
      <c r="ME25" s="75"/>
      <c r="MF25" s="4"/>
      <c r="MG25" s="9"/>
      <c r="MH25" s="4"/>
      <c r="MI25" s="4">
        <f t="shared" si="63"/>
        <v>0</v>
      </c>
      <c r="MJ25" s="4">
        <f t="shared" si="64"/>
        <v>0</v>
      </c>
      <c r="MK25" s="340">
        <v>0</v>
      </c>
      <c r="ML25" s="92"/>
      <c r="MM25" s="114">
        <v>0</v>
      </c>
      <c r="MN25" s="341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42">
        <v>0.9</v>
      </c>
      <c r="NA25" s="4">
        <f t="shared" si="71"/>
        <v>6.56</v>
      </c>
      <c r="NB25" s="4">
        <f t="shared" si="72"/>
        <v>0.9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7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1">
        <v>0</v>
      </c>
      <c r="NV25" s="351"/>
      <c r="NW25" s="4">
        <f t="shared" si="79"/>
        <v>0</v>
      </c>
      <c r="NX25" s="4">
        <f t="shared" si="12"/>
        <v>0</v>
      </c>
      <c r="NY25" s="74">
        <v>0</v>
      </c>
      <c r="NZ25" s="74"/>
      <c r="OA25" s="357">
        <v>0</v>
      </c>
      <c r="OB25" s="74"/>
      <c r="OC25" s="357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47">
        <v>0</v>
      </c>
      <c r="OL25" s="301"/>
      <c r="OM25" s="196">
        <v>0</v>
      </c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>
        <v>5</v>
      </c>
      <c r="Z26" s="78">
        <v>2.2222222222222223</v>
      </c>
      <c r="AA26" s="9"/>
      <c r="AB26" s="285"/>
      <c r="AC26" s="8">
        <f t="shared" si="17"/>
        <v>5</v>
      </c>
      <c r="AD26" s="8">
        <f t="shared" si="18"/>
        <v>2.2222222222222223</v>
      </c>
      <c r="AE26" s="71"/>
      <c r="AF26" s="71"/>
      <c r="AG26" s="71"/>
      <c r="AH26" s="71"/>
      <c r="AI26" s="122">
        <v>6</v>
      </c>
      <c r="AJ26" s="122">
        <v>1.7999999999999998</v>
      </c>
      <c r="AK26" s="359">
        <v>49</v>
      </c>
      <c r="AL26" s="360">
        <v>14.7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55</v>
      </c>
      <c r="AV26" s="4">
        <f t="shared" si="2"/>
        <v>16.5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30</v>
      </c>
      <c r="BF26" s="8">
        <v>4.2720000000000002</v>
      </c>
      <c r="BG26" s="295"/>
      <c r="BH26" s="296"/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30</v>
      </c>
      <c r="BT26" s="8">
        <f t="shared" si="21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5"/>
      <c r="CI26" s="91">
        <v>20.6</v>
      </c>
      <c r="CJ26" s="325">
        <v>6.5</v>
      </c>
      <c r="CK26" s="299"/>
      <c r="CL26" s="299"/>
      <c r="CM26" s="326">
        <v>5.15</v>
      </c>
      <c r="CN26" s="327">
        <v>1.5</v>
      </c>
      <c r="CO26" s="8">
        <f t="shared" si="22"/>
        <v>25.75</v>
      </c>
      <c r="CP26" s="8">
        <f t="shared" si="23"/>
        <v>8</v>
      </c>
      <c r="CQ26" s="343">
        <v>247.40625</v>
      </c>
      <c r="CR26" s="343"/>
      <c r="CS26" s="343"/>
      <c r="CT26" s="356"/>
      <c r="CU26" s="344">
        <v>18.556701030927837</v>
      </c>
      <c r="CV26" s="196"/>
      <c r="CW26" s="345">
        <v>63.814432989690722</v>
      </c>
      <c r="CX26" s="300"/>
      <c r="CY26" s="300"/>
      <c r="CZ26" s="300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8">
        <v>42.37</v>
      </c>
      <c r="DL26" s="328">
        <v>14.12</v>
      </c>
      <c r="DM26" s="78">
        <f t="shared" si="28"/>
        <v>42.37</v>
      </c>
      <c r="DN26" s="78">
        <f t="shared" si="29"/>
        <v>14.12</v>
      </c>
      <c r="DO26" s="328">
        <v>41.1</v>
      </c>
      <c r="DP26" s="328">
        <v>13.700000000000001</v>
      </c>
      <c r="DQ26" s="329"/>
      <c r="DR26" s="329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0">
        <v>39.18</v>
      </c>
      <c r="EH26" s="331">
        <v>9.7949999999999999</v>
      </c>
      <c r="EI26" s="94">
        <v>116.36</v>
      </c>
      <c r="EJ26" s="94">
        <v>29.09</v>
      </c>
      <c r="EK26" s="326">
        <v>40.340000000000003</v>
      </c>
      <c r="EL26" s="332">
        <v>10.085000000000001</v>
      </c>
      <c r="EM26" s="333"/>
      <c r="EN26" s="333"/>
      <c r="EO26" s="333"/>
      <c r="EP26" s="333"/>
      <c r="EQ26" s="8">
        <f t="shared" si="31"/>
        <v>195.88</v>
      </c>
      <c r="ER26" s="8">
        <f t="shared" si="32"/>
        <v>48.97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1">
        <v>27</v>
      </c>
      <c r="FB26" s="334">
        <v>0</v>
      </c>
      <c r="FC26" s="114">
        <v>28</v>
      </c>
      <c r="FD26" s="327"/>
      <c r="FE26" s="8"/>
      <c r="FF26" s="8"/>
      <c r="FG26" s="305"/>
      <c r="FH26" s="306"/>
      <c r="FI26" s="8"/>
      <c r="FJ26" s="8"/>
      <c r="FK26" s="8"/>
      <c r="FL26" s="8"/>
      <c r="FM26" s="327"/>
      <c r="FN26" s="327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7"/>
      <c r="GL26" s="297"/>
      <c r="GM26" s="309"/>
      <c r="GN26" s="310"/>
      <c r="GO26" s="299">
        <v>6</v>
      </c>
      <c r="GP26" s="311">
        <v>0</v>
      </c>
      <c r="GQ26" s="311"/>
      <c r="GR26" s="311"/>
      <c r="GS26" s="310"/>
      <c r="GT26" s="310"/>
      <c r="GU26" s="310">
        <v>6</v>
      </c>
      <c r="GV26" s="310">
        <v>0</v>
      </c>
      <c r="GW26" s="310"/>
      <c r="GX26" s="310"/>
      <c r="GY26" s="310">
        <v>2.4</v>
      </c>
      <c r="GZ26" s="310">
        <v>0</v>
      </c>
      <c r="HA26" s="8">
        <f t="shared" si="39"/>
        <v>14.4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2.8</v>
      </c>
      <c r="HZ26" s="335">
        <v>0.7</v>
      </c>
      <c r="IA26" s="312"/>
      <c r="IB26" s="304"/>
      <c r="IC26" s="337">
        <v>12</v>
      </c>
      <c r="ID26" s="130">
        <v>3</v>
      </c>
      <c r="IE26" s="313"/>
      <c r="IF26" s="313"/>
      <c r="IG26" s="8">
        <f t="shared" si="84"/>
        <v>14.8</v>
      </c>
      <c r="IH26" s="8">
        <f t="shared" si="45"/>
        <v>3.7</v>
      </c>
      <c r="II26" s="8"/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5"/>
      <c r="JD26" s="285"/>
      <c r="JE26" s="8">
        <f t="shared" si="46"/>
        <v>20.62</v>
      </c>
      <c r="JF26" s="8">
        <f t="shared" si="47"/>
        <v>0</v>
      </c>
      <c r="JG26" s="335">
        <v>6.5372000000000003</v>
      </c>
      <c r="JH26" s="335">
        <v>1</v>
      </c>
      <c r="JI26" s="335">
        <v>6.5373000000000001</v>
      </c>
      <c r="JJ26" s="335">
        <v>1</v>
      </c>
      <c r="JK26" s="335"/>
      <c r="JL26" s="335"/>
      <c r="JM26" s="91">
        <v>51.55</v>
      </c>
      <c r="JN26" s="335">
        <v>11</v>
      </c>
      <c r="JO26" s="91">
        <v>26.8</v>
      </c>
      <c r="JP26" s="335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7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5">
        <v>0</v>
      </c>
      <c r="LK26" s="79">
        <v>24.02</v>
      </c>
      <c r="LL26" s="358">
        <v>0</v>
      </c>
      <c r="LM26" s="79">
        <v>6.5750000000000002</v>
      </c>
      <c r="LN26" s="339">
        <v>0</v>
      </c>
      <c r="LO26" s="75"/>
      <c r="LP26" s="352"/>
      <c r="LQ26" s="322"/>
      <c r="LR26" s="322"/>
      <c r="LS26" s="4">
        <f t="shared" si="59"/>
        <v>54.795000000000002</v>
      </c>
      <c r="LT26" s="4">
        <f t="shared" si="60"/>
        <v>0</v>
      </c>
      <c r="LU26" s="323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6"/>
      <c r="MD26" s="324"/>
      <c r="ME26" s="75"/>
      <c r="MF26" s="4"/>
      <c r="MG26" s="9"/>
      <c r="MH26" s="4"/>
      <c r="MI26" s="4">
        <f t="shared" si="63"/>
        <v>0</v>
      </c>
      <c r="MJ26" s="4">
        <f t="shared" si="64"/>
        <v>0</v>
      </c>
      <c r="MK26" s="340">
        <v>0</v>
      </c>
      <c r="ML26" s="92"/>
      <c r="MM26" s="114">
        <v>0</v>
      </c>
      <c r="MN26" s="341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42">
        <v>0.9</v>
      </c>
      <c r="NA26" s="4">
        <f t="shared" si="71"/>
        <v>6.56</v>
      </c>
      <c r="NB26" s="4">
        <f t="shared" si="72"/>
        <v>0.9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7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1">
        <v>0</v>
      </c>
      <c r="NV26" s="351"/>
      <c r="NW26" s="4">
        <f t="shared" si="79"/>
        <v>0</v>
      </c>
      <c r="NX26" s="4">
        <f t="shared" si="12"/>
        <v>0</v>
      </c>
      <c r="NY26" s="74">
        <v>0</v>
      </c>
      <c r="NZ26" s="74"/>
      <c r="OA26" s="357">
        <v>0</v>
      </c>
      <c r="OB26" s="74"/>
      <c r="OC26" s="357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47">
        <v>0</v>
      </c>
      <c r="OL26" s="301"/>
      <c r="OM26" s="196">
        <v>0</v>
      </c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>
        <v>5</v>
      </c>
      <c r="Z27" s="78">
        <v>2.2222222222222223</v>
      </c>
      <c r="AA27" s="9"/>
      <c r="AB27" s="285"/>
      <c r="AC27" s="8">
        <f t="shared" si="17"/>
        <v>5</v>
      </c>
      <c r="AD27" s="8">
        <f t="shared" si="18"/>
        <v>2.2222222222222223</v>
      </c>
      <c r="AE27" s="71"/>
      <c r="AF27" s="71"/>
      <c r="AG27" s="71"/>
      <c r="AH27" s="71"/>
      <c r="AI27" s="122">
        <v>6</v>
      </c>
      <c r="AJ27" s="122">
        <v>1.7999999999999998</v>
      </c>
      <c r="AK27" s="359">
        <v>49</v>
      </c>
      <c r="AL27" s="360">
        <v>14.7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55</v>
      </c>
      <c r="AV27" s="4">
        <f t="shared" si="2"/>
        <v>16.5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30</v>
      </c>
      <c r="BF27" s="8">
        <v>4.2720000000000002</v>
      </c>
      <c r="BG27" s="295"/>
      <c r="BH27" s="296"/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30</v>
      </c>
      <c r="BT27" s="8">
        <f t="shared" si="21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5"/>
      <c r="CI27" s="91">
        <v>20.6</v>
      </c>
      <c r="CJ27" s="325">
        <v>6.5</v>
      </c>
      <c r="CK27" s="299"/>
      <c r="CL27" s="299"/>
      <c r="CM27" s="326">
        <v>5.15</v>
      </c>
      <c r="CN27" s="327">
        <v>1.5</v>
      </c>
      <c r="CO27" s="8">
        <f t="shared" si="22"/>
        <v>25.75</v>
      </c>
      <c r="CP27" s="8">
        <f t="shared" si="23"/>
        <v>8</v>
      </c>
      <c r="CQ27" s="343">
        <v>247.40625</v>
      </c>
      <c r="CR27" s="343"/>
      <c r="CS27" s="343"/>
      <c r="CT27" s="356"/>
      <c r="CU27" s="344">
        <v>18.556701030927837</v>
      </c>
      <c r="CV27" s="196"/>
      <c r="CW27" s="345">
        <v>63.814432989690722</v>
      </c>
      <c r="CX27" s="300"/>
      <c r="CY27" s="300"/>
      <c r="CZ27" s="300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8">
        <v>42.37</v>
      </c>
      <c r="DL27" s="328">
        <v>14.12</v>
      </c>
      <c r="DM27" s="78">
        <f t="shared" si="28"/>
        <v>42.37</v>
      </c>
      <c r="DN27" s="78">
        <f t="shared" si="29"/>
        <v>14.12</v>
      </c>
      <c r="DO27" s="328">
        <v>41.1</v>
      </c>
      <c r="DP27" s="328">
        <v>13.700000000000001</v>
      </c>
      <c r="DQ27" s="329"/>
      <c r="DR27" s="329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0">
        <v>39.18</v>
      </c>
      <c r="EH27" s="331">
        <v>9.7949999999999999</v>
      </c>
      <c r="EI27" s="94">
        <v>116.36</v>
      </c>
      <c r="EJ27" s="94">
        <v>29.09</v>
      </c>
      <c r="EK27" s="326">
        <v>40.340000000000003</v>
      </c>
      <c r="EL27" s="332">
        <v>10.085000000000001</v>
      </c>
      <c r="EM27" s="333"/>
      <c r="EN27" s="333"/>
      <c r="EO27" s="333"/>
      <c r="EP27" s="333"/>
      <c r="EQ27" s="8">
        <f t="shared" si="31"/>
        <v>195.88</v>
      </c>
      <c r="ER27" s="8">
        <f t="shared" si="32"/>
        <v>48.97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1">
        <v>27</v>
      </c>
      <c r="FB27" s="334">
        <v>0</v>
      </c>
      <c r="FC27" s="114">
        <v>28</v>
      </c>
      <c r="FD27" s="327"/>
      <c r="FE27" s="8"/>
      <c r="FF27" s="8"/>
      <c r="FG27" s="305"/>
      <c r="FH27" s="306"/>
      <c r="FI27" s="8"/>
      <c r="FJ27" s="8"/>
      <c r="FK27" s="8"/>
      <c r="FL27" s="8"/>
      <c r="FM27" s="327"/>
      <c r="FN27" s="327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7"/>
      <c r="GL27" s="297"/>
      <c r="GM27" s="309"/>
      <c r="GN27" s="310"/>
      <c r="GO27" s="299">
        <v>6</v>
      </c>
      <c r="GP27" s="311">
        <v>0</v>
      </c>
      <c r="GQ27" s="311"/>
      <c r="GR27" s="311"/>
      <c r="GS27" s="310"/>
      <c r="GT27" s="310"/>
      <c r="GU27" s="310">
        <v>6</v>
      </c>
      <c r="GV27" s="310">
        <v>0</v>
      </c>
      <c r="GW27" s="310"/>
      <c r="GX27" s="310"/>
      <c r="GY27" s="310">
        <v>2.4</v>
      </c>
      <c r="GZ27" s="310">
        <v>0</v>
      </c>
      <c r="HA27" s="8">
        <f t="shared" si="39"/>
        <v>14.4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2.8</v>
      </c>
      <c r="HZ27" s="335">
        <v>0.7</v>
      </c>
      <c r="IA27" s="312"/>
      <c r="IB27" s="304"/>
      <c r="IC27" s="337">
        <v>12</v>
      </c>
      <c r="ID27" s="130">
        <v>3</v>
      </c>
      <c r="IE27" s="313"/>
      <c r="IF27" s="313"/>
      <c r="IG27" s="8">
        <f t="shared" si="84"/>
        <v>14.8</v>
      </c>
      <c r="IH27" s="8">
        <f t="shared" si="45"/>
        <v>3.7</v>
      </c>
      <c r="II27" s="8"/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5"/>
      <c r="JD27" s="285"/>
      <c r="JE27" s="8">
        <f t="shared" si="46"/>
        <v>20.62</v>
      </c>
      <c r="JF27" s="8">
        <f t="shared" si="47"/>
        <v>0</v>
      </c>
      <c r="JG27" s="335">
        <v>6.5372000000000003</v>
      </c>
      <c r="JH27" s="335">
        <v>1</v>
      </c>
      <c r="JI27" s="335">
        <v>6.5373000000000001</v>
      </c>
      <c r="JJ27" s="335">
        <v>1</v>
      </c>
      <c r="JK27" s="335"/>
      <c r="JL27" s="335"/>
      <c r="JM27" s="91">
        <v>51.55</v>
      </c>
      <c r="JN27" s="335">
        <v>11</v>
      </c>
      <c r="JO27" s="91">
        <v>26.8</v>
      </c>
      <c r="JP27" s="335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6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5">
        <v>0</v>
      </c>
      <c r="LK27" s="79">
        <v>24.02</v>
      </c>
      <c r="LL27" s="358">
        <v>0</v>
      </c>
      <c r="LM27" s="79">
        <v>6.5750000000000002</v>
      </c>
      <c r="LN27" s="339">
        <v>0</v>
      </c>
      <c r="LO27" s="75"/>
      <c r="LP27" s="352"/>
      <c r="LQ27" s="322"/>
      <c r="LR27" s="322"/>
      <c r="LS27" s="4">
        <f t="shared" si="59"/>
        <v>54.795000000000002</v>
      </c>
      <c r="LT27" s="4">
        <f t="shared" si="60"/>
        <v>0</v>
      </c>
      <c r="LU27" s="323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6"/>
      <c r="MD27" s="324"/>
      <c r="ME27" s="75"/>
      <c r="MF27" s="4"/>
      <c r="MG27" s="9"/>
      <c r="MH27" s="4"/>
      <c r="MI27" s="4">
        <f t="shared" si="63"/>
        <v>0</v>
      </c>
      <c r="MJ27" s="4">
        <f t="shared" si="64"/>
        <v>0</v>
      </c>
      <c r="MK27" s="340">
        <v>0</v>
      </c>
      <c r="ML27" s="92"/>
      <c r="MM27" s="114">
        <v>0</v>
      </c>
      <c r="MN27" s="341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42">
        <v>0.9</v>
      </c>
      <c r="NA27" s="4">
        <f t="shared" si="71"/>
        <v>6.56</v>
      </c>
      <c r="NB27" s="4">
        <f t="shared" si="72"/>
        <v>0.9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7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1">
        <v>0</v>
      </c>
      <c r="NV27" s="351"/>
      <c r="NW27" s="4">
        <f t="shared" si="79"/>
        <v>0</v>
      </c>
      <c r="NX27" s="4">
        <f t="shared" si="12"/>
        <v>0</v>
      </c>
      <c r="NY27" s="74">
        <v>0</v>
      </c>
      <c r="NZ27" s="74"/>
      <c r="OA27" s="357">
        <v>0</v>
      </c>
      <c r="OB27" s="74"/>
      <c r="OC27" s="357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47">
        <v>0</v>
      </c>
      <c r="OL27" s="301"/>
      <c r="OM27" s="196">
        <v>0</v>
      </c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>
        <v>5</v>
      </c>
      <c r="Z28" s="78">
        <v>2.2222222222222223</v>
      </c>
      <c r="AA28" s="9"/>
      <c r="AB28" s="285"/>
      <c r="AC28" s="8">
        <f t="shared" si="17"/>
        <v>5</v>
      </c>
      <c r="AD28" s="8">
        <f t="shared" si="18"/>
        <v>2.2222222222222223</v>
      </c>
      <c r="AE28" s="71"/>
      <c r="AF28" s="71"/>
      <c r="AG28" s="71"/>
      <c r="AH28" s="71"/>
      <c r="AI28" s="122">
        <v>6</v>
      </c>
      <c r="AJ28" s="122">
        <v>1.7999999999999998</v>
      </c>
      <c r="AK28" s="359">
        <v>49</v>
      </c>
      <c r="AL28" s="360">
        <v>14.7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55</v>
      </c>
      <c r="AV28" s="4">
        <f t="shared" si="2"/>
        <v>16.5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30</v>
      </c>
      <c r="BF28" s="8">
        <v>4.2720000000000002</v>
      </c>
      <c r="BG28" s="295"/>
      <c r="BH28" s="296"/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30</v>
      </c>
      <c r="BT28" s="8">
        <f t="shared" si="21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5"/>
      <c r="CI28" s="91">
        <v>20.6</v>
      </c>
      <c r="CJ28" s="325">
        <v>6.5</v>
      </c>
      <c r="CK28" s="299"/>
      <c r="CL28" s="299"/>
      <c r="CM28" s="326">
        <v>5.15</v>
      </c>
      <c r="CN28" s="327">
        <v>1.5</v>
      </c>
      <c r="CO28" s="8">
        <f t="shared" si="22"/>
        <v>25.75</v>
      </c>
      <c r="CP28" s="8">
        <f t="shared" si="23"/>
        <v>8</v>
      </c>
      <c r="CQ28" s="343">
        <v>247.40625</v>
      </c>
      <c r="CR28" s="343"/>
      <c r="CS28" s="343"/>
      <c r="CT28" s="356"/>
      <c r="CU28" s="344">
        <v>18.556701030927837</v>
      </c>
      <c r="CV28" s="196"/>
      <c r="CW28" s="345">
        <v>63.814432989690722</v>
      </c>
      <c r="CX28" s="300"/>
      <c r="CY28" s="300"/>
      <c r="CZ28" s="300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8">
        <v>42.37</v>
      </c>
      <c r="DL28" s="328">
        <v>14.12</v>
      </c>
      <c r="DM28" s="78">
        <f t="shared" si="28"/>
        <v>42.37</v>
      </c>
      <c r="DN28" s="78">
        <f t="shared" si="29"/>
        <v>14.12</v>
      </c>
      <c r="DO28" s="328">
        <v>41.1</v>
      </c>
      <c r="DP28" s="328">
        <v>13.700000000000001</v>
      </c>
      <c r="DQ28" s="329"/>
      <c r="DR28" s="329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0">
        <v>39.18</v>
      </c>
      <c r="EH28" s="331">
        <v>9.7949999999999999</v>
      </c>
      <c r="EI28" s="94">
        <v>116.36</v>
      </c>
      <c r="EJ28" s="94">
        <v>29.09</v>
      </c>
      <c r="EK28" s="326">
        <v>40.340000000000003</v>
      </c>
      <c r="EL28" s="332">
        <v>10.085000000000001</v>
      </c>
      <c r="EM28" s="333"/>
      <c r="EN28" s="333"/>
      <c r="EO28" s="333"/>
      <c r="EP28" s="333"/>
      <c r="EQ28" s="8">
        <f t="shared" si="31"/>
        <v>195.88</v>
      </c>
      <c r="ER28" s="8">
        <f t="shared" si="32"/>
        <v>48.97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1">
        <v>27</v>
      </c>
      <c r="FB28" s="334">
        <v>0</v>
      </c>
      <c r="FC28" s="114">
        <v>28</v>
      </c>
      <c r="FD28" s="327"/>
      <c r="FE28" s="8"/>
      <c r="FF28" s="8"/>
      <c r="FG28" s="305"/>
      <c r="FH28" s="306"/>
      <c r="FI28" s="8"/>
      <c r="FJ28" s="8"/>
      <c r="FK28" s="8"/>
      <c r="FL28" s="8"/>
      <c r="FM28" s="327"/>
      <c r="FN28" s="327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7"/>
      <c r="GL28" s="297"/>
      <c r="GM28" s="309"/>
      <c r="GN28" s="310"/>
      <c r="GO28" s="299">
        <v>6</v>
      </c>
      <c r="GP28" s="311">
        <v>0</v>
      </c>
      <c r="GQ28" s="311"/>
      <c r="GR28" s="311"/>
      <c r="GS28" s="310"/>
      <c r="GT28" s="310"/>
      <c r="GU28" s="310">
        <v>6</v>
      </c>
      <c r="GV28" s="310">
        <v>0</v>
      </c>
      <c r="GW28" s="310"/>
      <c r="GX28" s="310"/>
      <c r="GY28" s="310">
        <v>2.4</v>
      </c>
      <c r="GZ28" s="310">
        <v>0</v>
      </c>
      <c r="HA28" s="8">
        <f t="shared" si="39"/>
        <v>14.4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2.8</v>
      </c>
      <c r="HZ28" s="335">
        <v>0.7</v>
      </c>
      <c r="IA28" s="312"/>
      <c r="IB28" s="304"/>
      <c r="IC28" s="337">
        <v>12</v>
      </c>
      <c r="ID28" s="130">
        <v>3</v>
      </c>
      <c r="IE28" s="313"/>
      <c r="IF28" s="313"/>
      <c r="IG28" s="8">
        <f t="shared" si="84"/>
        <v>14.8</v>
      </c>
      <c r="IH28" s="8">
        <f t="shared" si="45"/>
        <v>3.7</v>
      </c>
      <c r="II28" s="8"/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5"/>
      <c r="JD28" s="285"/>
      <c r="JE28" s="8">
        <f t="shared" si="46"/>
        <v>20.62</v>
      </c>
      <c r="JF28" s="8">
        <f t="shared" si="47"/>
        <v>0</v>
      </c>
      <c r="JG28" s="335">
        <v>6.5372000000000003</v>
      </c>
      <c r="JH28" s="335">
        <v>1</v>
      </c>
      <c r="JI28" s="335">
        <v>6.5373000000000001</v>
      </c>
      <c r="JJ28" s="335">
        <v>1</v>
      </c>
      <c r="JK28" s="335"/>
      <c r="JL28" s="335"/>
      <c r="JM28" s="91">
        <v>51.55</v>
      </c>
      <c r="JN28" s="335">
        <v>11</v>
      </c>
      <c r="JO28" s="91">
        <v>26.8</v>
      </c>
      <c r="JP28" s="335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6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5">
        <v>0</v>
      </c>
      <c r="LK28" s="79">
        <v>24.02</v>
      </c>
      <c r="LL28" s="358">
        <v>0</v>
      </c>
      <c r="LM28" s="79">
        <v>6.5750000000000002</v>
      </c>
      <c r="LN28" s="339">
        <v>0</v>
      </c>
      <c r="LO28" s="75"/>
      <c r="LP28" s="352"/>
      <c r="LQ28" s="322"/>
      <c r="LR28" s="322"/>
      <c r="LS28" s="4">
        <f t="shared" si="59"/>
        <v>54.795000000000002</v>
      </c>
      <c r="LT28" s="4">
        <f t="shared" si="60"/>
        <v>0</v>
      </c>
      <c r="LU28" s="323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6"/>
      <c r="MD28" s="324"/>
      <c r="ME28" s="75"/>
      <c r="MF28" s="4"/>
      <c r="MG28" s="9"/>
      <c r="MH28" s="4"/>
      <c r="MI28" s="4">
        <f t="shared" si="63"/>
        <v>0</v>
      </c>
      <c r="MJ28" s="4">
        <f t="shared" si="64"/>
        <v>0</v>
      </c>
      <c r="MK28" s="340">
        <v>0</v>
      </c>
      <c r="ML28" s="92"/>
      <c r="MM28" s="114">
        <v>0</v>
      </c>
      <c r="MN28" s="341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42">
        <v>0.9</v>
      </c>
      <c r="NA28" s="4">
        <f t="shared" si="71"/>
        <v>6.56</v>
      </c>
      <c r="NB28" s="4">
        <f t="shared" si="72"/>
        <v>0.9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7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1">
        <v>0</v>
      </c>
      <c r="NV28" s="351"/>
      <c r="NW28" s="4">
        <f t="shared" si="79"/>
        <v>0</v>
      </c>
      <c r="NX28" s="4">
        <f t="shared" si="12"/>
        <v>0</v>
      </c>
      <c r="NY28" s="74">
        <v>0</v>
      </c>
      <c r="NZ28" s="74"/>
      <c r="OA28" s="357">
        <v>0</v>
      </c>
      <c r="OB28" s="74"/>
      <c r="OC28" s="357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47">
        <v>0</v>
      </c>
      <c r="OL28" s="301"/>
      <c r="OM28" s="196">
        <v>0</v>
      </c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>
        <v>5</v>
      </c>
      <c r="Z29" s="78">
        <v>2.2222222222222223</v>
      </c>
      <c r="AA29" s="9"/>
      <c r="AB29" s="285"/>
      <c r="AC29" s="8">
        <f t="shared" si="17"/>
        <v>5</v>
      </c>
      <c r="AD29" s="8">
        <f t="shared" si="18"/>
        <v>2.2222222222222223</v>
      </c>
      <c r="AE29" s="71"/>
      <c r="AF29" s="71"/>
      <c r="AG29" s="71"/>
      <c r="AH29" s="71"/>
      <c r="AI29" s="122">
        <v>6</v>
      </c>
      <c r="AJ29" s="122">
        <v>1.7999999999999998</v>
      </c>
      <c r="AK29" s="359">
        <v>49</v>
      </c>
      <c r="AL29" s="360">
        <v>14.7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55</v>
      </c>
      <c r="AV29" s="4">
        <f t="shared" si="2"/>
        <v>16.5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30</v>
      </c>
      <c r="BF29" s="8">
        <v>4.2720000000000002</v>
      </c>
      <c r="BG29" s="295"/>
      <c r="BH29" s="296"/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30</v>
      </c>
      <c r="BT29" s="8">
        <f t="shared" si="21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5"/>
      <c r="CI29" s="91">
        <v>20.6</v>
      </c>
      <c r="CJ29" s="325">
        <v>6.5</v>
      </c>
      <c r="CK29" s="299"/>
      <c r="CL29" s="299"/>
      <c r="CM29" s="326">
        <v>5.15</v>
      </c>
      <c r="CN29" s="327">
        <v>1.5</v>
      </c>
      <c r="CO29" s="8">
        <f t="shared" si="22"/>
        <v>25.75</v>
      </c>
      <c r="CP29" s="8">
        <f t="shared" si="23"/>
        <v>8</v>
      </c>
      <c r="CQ29" s="343">
        <v>247.40625</v>
      </c>
      <c r="CR29" s="343"/>
      <c r="CS29" s="343"/>
      <c r="CT29" s="356"/>
      <c r="CU29" s="344">
        <v>18.556701030927837</v>
      </c>
      <c r="CV29" s="196"/>
      <c r="CW29" s="345">
        <v>63.814432989690722</v>
      </c>
      <c r="CX29" s="300"/>
      <c r="CY29" s="300"/>
      <c r="CZ29" s="300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8">
        <v>42.37</v>
      </c>
      <c r="DL29" s="328">
        <v>14.12</v>
      </c>
      <c r="DM29" s="78">
        <f t="shared" si="28"/>
        <v>42.37</v>
      </c>
      <c r="DN29" s="78">
        <f t="shared" si="29"/>
        <v>14.12</v>
      </c>
      <c r="DO29" s="328">
        <v>41.1</v>
      </c>
      <c r="DP29" s="328">
        <v>13.700000000000001</v>
      </c>
      <c r="DQ29" s="329"/>
      <c r="DR29" s="329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0">
        <v>39.18</v>
      </c>
      <c r="EH29" s="331">
        <v>9.7949999999999999</v>
      </c>
      <c r="EI29" s="94">
        <v>116.36</v>
      </c>
      <c r="EJ29" s="94">
        <v>29.09</v>
      </c>
      <c r="EK29" s="326">
        <v>40.340000000000003</v>
      </c>
      <c r="EL29" s="332">
        <v>10.085000000000001</v>
      </c>
      <c r="EM29" s="333"/>
      <c r="EN29" s="333"/>
      <c r="EO29" s="333"/>
      <c r="EP29" s="333"/>
      <c r="EQ29" s="8">
        <f t="shared" si="31"/>
        <v>195.88</v>
      </c>
      <c r="ER29" s="8">
        <f t="shared" si="32"/>
        <v>48.97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1">
        <v>27</v>
      </c>
      <c r="FB29" s="334">
        <v>0</v>
      </c>
      <c r="FC29" s="114">
        <v>28</v>
      </c>
      <c r="FD29" s="327"/>
      <c r="FE29" s="8"/>
      <c r="FF29" s="8"/>
      <c r="FG29" s="305"/>
      <c r="FH29" s="306"/>
      <c r="FI29" s="8"/>
      <c r="FJ29" s="8"/>
      <c r="FK29" s="8"/>
      <c r="FL29" s="8"/>
      <c r="FM29" s="327"/>
      <c r="FN29" s="327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7"/>
      <c r="GL29" s="297"/>
      <c r="GM29" s="309"/>
      <c r="GN29" s="310"/>
      <c r="GO29" s="299">
        <v>6</v>
      </c>
      <c r="GP29" s="311">
        <v>0</v>
      </c>
      <c r="GQ29" s="311"/>
      <c r="GR29" s="311"/>
      <c r="GS29" s="310"/>
      <c r="GT29" s="310"/>
      <c r="GU29" s="310">
        <v>6</v>
      </c>
      <c r="GV29" s="310">
        <v>0</v>
      </c>
      <c r="GW29" s="310"/>
      <c r="GX29" s="310"/>
      <c r="GY29" s="310">
        <v>2.4</v>
      </c>
      <c r="GZ29" s="310">
        <v>0</v>
      </c>
      <c r="HA29" s="8">
        <f t="shared" si="39"/>
        <v>14.4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2.8</v>
      </c>
      <c r="HZ29" s="335">
        <v>0.7</v>
      </c>
      <c r="IA29" s="312"/>
      <c r="IB29" s="304"/>
      <c r="IC29" s="337">
        <v>12</v>
      </c>
      <c r="ID29" s="130">
        <v>3</v>
      </c>
      <c r="IE29" s="313"/>
      <c r="IF29" s="313"/>
      <c r="IG29" s="8">
        <f t="shared" si="84"/>
        <v>14.8</v>
      </c>
      <c r="IH29" s="8">
        <f t="shared" si="45"/>
        <v>3.7</v>
      </c>
      <c r="II29" s="8"/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5"/>
      <c r="JD29" s="285"/>
      <c r="JE29" s="8">
        <f t="shared" si="46"/>
        <v>20.62</v>
      </c>
      <c r="JF29" s="8">
        <f t="shared" si="47"/>
        <v>0</v>
      </c>
      <c r="JG29" s="335">
        <v>6.5372000000000003</v>
      </c>
      <c r="JH29" s="335">
        <v>1</v>
      </c>
      <c r="JI29" s="335">
        <v>6.5373000000000001</v>
      </c>
      <c r="JJ29" s="335">
        <v>1</v>
      </c>
      <c r="JK29" s="335"/>
      <c r="JL29" s="335"/>
      <c r="JM29" s="91">
        <v>51.55</v>
      </c>
      <c r="JN29" s="335">
        <v>11</v>
      </c>
      <c r="JO29" s="91">
        <v>26.8</v>
      </c>
      <c r="JP29" s="335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6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5">
        <v>0</v>
      </c>
      <c r="LK29" s="79">
        <v>24.02</v>
      </c>
      <c r="LL29" s="358">
        <v>0</v>
      </c>
      <c r="LM29" s="79">
        <v>6.5750000000000002</v>
      </c>
      <c r="LN29" s="339">
        <v>0</v>
      </c>
      <c r="LO29" s="75"/>
      <c r="LP29" s="352"/>
      <c r="LQ29" s="322"/>
      <c r="LR29" s="322"/>
      <c r="LS29" s="4">
        <f t="shared" si="59"/>
        <v>54.795000000000002</v>
      </c>
      <c r="LT29" s="4">
        <f t="shared" si="60"/>
        <v>0</v>
      </c>
      <c r="LU29" s="323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6"/>
      <c r="MD29" s="324"/>
      <c r="ME29" s="75"/>
      <c r="MF29" s="4"/>
      <c r="MG29" s="9"/>
      <c r="MH29" s="4"/>
      <c r="MI29" s="4">
        <f t="shared" si="63"/>
        <v>0</v>
      </c>
      <c r="MJ29" s="4">
        <f t="shared" si="64"/>
        <v>0</v>
      </c>
      <c r="MK29" s="340">
        <v>0</v>
      </c>
      <c r="ML29" s="92"/>
      <c r="MM29" s="114">
        <v>0</v>
      </c>
      <c r="MN29" s="341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42">
        <v>0.9</v>
      </c>
      <c r="NA29" s="4">
        <f t="shared" si="71"/>
        <v>6.56</v>
      </c>
      <c r="NB29" s="4">
        <f t="shared" si="72"/>
        <v>0.9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7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1">
        <v>0</v>
      </c>
      <c r="NV29" s="351"/>
      <c r="NW29" s="4">
        <f t="shared" si="79"/>
        <v>0</v>
      </c>
      <c r="NX29" s="4">
        <f t="shared" si="12"/>
        <v>0</v>
      </c>
      <c r="NY29" s="74">
        <v>0</v>
      </c>
      <c r="NZ29" s="74"/>
      <c r="OA29" s="357">
        <v>0</v>
      </c>
      <c r="OB29" s="74"/>
      <c r="OC29" s="357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47">
        <v>0</v>
      </c>
      <c r="OL29" s="301"/>
      <c r="OM29" s="196">
        <v>0</v>
      </c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>
        <v>5</v>
      </c>
      <c r="Z30" s="78">
        <v>2.2222222222222223</v>
      </c>
      <c r="AA30" s="9"/>
      <c r="AB30" s="285"/>
      <c r="AC30" s="8">
        <f t="shared" si="17"/>
        <v>5</v>
      </c>
      <c r="AD30" s="8">
        <f t="shared" si="18"/>
        <v>2.2222222222222223</v>
      </c>
      <c r="AE30" s="71"/>
      <c r="AF30" s="71"/>
      <c r="AG30" s="71"/>
      <c r="AH30" s="71"/>
      <c r="AI30" s="122">
        <v>6</v>
      </c>
      <c r="AJ30" s="122">
        <v>1.7999999999999998</v>
      </c>
      <c r="AK30" s="359">
        <v>49</v>
      </c>
      <c r="AL30" s="360">
        <v>14.7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55</v>
      </c>
      <c r="AV30" s="4">
        <f t="shared" si="2"/>
        <v>16.5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30</v>
      </c>
      <c r="BF30" s="8">
        <v>4.2720000000000002</v>
      </c>
      <c r="BG30" s="295"/>
      <c r="BH30" s="296"/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30</v>
      </c>
      <c r="BT30" s="8">
        <f t="shared" si="21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5"/>
      <c r="CI30" s="91">
        <v>20.6</v>
      </c>
      <c r="CJ30" s="325">
        <v>6.5</v>
      </c>
      <c r="CK30" s="299"/>
      <c r="CL30" s="299"/>
      <c r="CM30" s="326">
        <v>5.15</v>
      </c>
      <c r="CN30" s="327">
        <v>1.5</v>
      </c>
      <c r="CO30" s="8">
        <f t="shared" si="22"/>
        <v>25.75</v>
      </c>
      <c r="CP30" s="8">
        <f t="shared" si="23"/>
        <v>8</v>
      </c>
      <c r="CQ30" s="343">
        <v>247.40625</v>
      </c>
      <c r="CR30" s="343"/>
      <c r="CS30" s="343"/>
      <c r="CT30" s="356"/>
      <c r="CU30" s="344">
        <v>18.556701030927837</v>
      </c>
      <c r="CV30" s="196"/>
      <c r="CW30" s="345">
        <v>63.814432989690722</v>
      </c>
      <c r="CX30" s="300"/>
      <c r="CY30" s="300"/>
      <c r="CZ30" s="300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8">
        <v>42.37</v>
      </c>
      <c r="DL30" s="328">
        <v>14.12</v>
      </c>
      <c r="DM30" s="78">
        <f t="shared" si="28"/>
        <v>42.37</v>
      </c>
      <c r="DN30" s="78">
        <f t="shared" si="29"/>
        <v>14.12</v>
      </c>
      <c r="DO30" s="328">
        <v>41.1</v>
      </c>
      <c r="DP30" s="328">
        <v>13.700000000000001</v>
      </c>
      <c r="DQ30" s="329"/>
      <c r="DR30" s="329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0">
        <v>39.18</v>
      </c>
      <c r="EH30" s="331">
        <v>9.7949999999999999</v>
      </c>
      <c r="EI30" s="94">
        <v>116.36</v>
      </c>
      <c r="EJ30" s="94">
        <v>29.09</v>
      </c>
      <c r="EK30" s="326">
        <v>40.340000000000003</v>
      </c>
      <c r="EL30" s="332">
        <v>10.085000000000001</v>
      </c>
      <c r="EM30" s="333"/>
      <c r="EN30" s="333"/>
      <c r="EO30" s="333"/>
      <c r="EP30" s="333"/>
      <c r="EQ30" s="8">
        <f t="shared" si="31"/>
        <v>195.88</v>
      </c>
      <c r="ER30" s="8">
        <f t="shared" si="32"/>
        <v>48.97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1">
        <v>27</v>
      </c>
      <c r="FB30" s="334">
        <v>0</v>
      </c>
      <c r="FC30" s="114">
        <v>28</v>
      </c>
      <c r="FD30" s="327"/>
      <c r="FE30" s="8"/>
      <c r="FF30" s="8"/>
      <c r="FG30" s="305"/>
      <c r="FH30" s="306"/>
      <c r="FI30" s="8"/>
      <c r="FJ30" s="8"/>
      <c r="FK30" s="8"/>
      <c r="FL30" s="8"/>
      <c r="FM30" s="327"/>
      <c r="FN30" s="327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7"/>
      <c r="GL30" s="297"/>
      <c r="GM30" s="309"/>
      <c r="GN30" s="310"/>
      <c r="GO30" s="299">
        <v>6</v>
      </c>
      <c r="GP30" s="311">
        <v>0</v>
      </c>
      <c r="GQ30" s="311"/>
      <c r="GR30" s="311"/>
      <c r="GS30" s="310"/>
      <c r="GT30" s="310"/>
      <c r="GU30" s="310">
        <v>6</v>
      </c>
      <c r="GV30" s="310">
        <v>0</v>
      </c>
      <c r="GW30" s="310"/>
      <c r="GX30" s="310"/>
      <c r="GY30" s="310">
        <v>2.4</v>
      </c>
      <c r="GZ30" s="310">
        <v>0</v>
      </c>
      <c r="HA30" s="8">
        <f t="shared" si="39"/>
        <v>14.4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2.8</v>
      </c>
      <c r="HZ30" s="335">
        <v>0.7</v>
      </c>
      <c r="IA30" s="312"/>
      <c r="IB30" s="304"/>
      <c r="IC30" s="337">
        <v>12</v>
      </c>
      <c r="ID30" s="130">
        <v>3</v>
      </c>
      <c r="IE30" s="313"/>
      <c r="IF30" s="313"/>
      <c r="IG30" s="8">
        <f t="shared" si="84"/>
        <v>14.8</v>
      </c>
      <c r="IH30" s="8">
        <f t="shared" si="45"/>
        <v>3.7</v>
      </c>
      <c r="II30" s="8"/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5"/>
      <c r="JD30" s="285"/>
      <c r="JE30" s="8">
        <f t="shared" si="46"/>
        <v>20.62</v>
      </c>
      <c r="JF30" s="8">
        <f t="shared" si="47"/>
        <v>0</v>
      </c>
      <c r="JG30" s="335">
        <v>6.5372000000000003</v>
      </c>
      <c r="JH30" s="335">
        <v>1</v>
      </c>
      <c r="JI30" s="335">
        <v>6.5373000000000001</v>
      </c>
      <c r="JJ30" s="335">
        <v>1</v>
      </c>
      <c r="JK30" s="335"/>
      <c r="JL30" s="335"/>
      <c r="JM30" s="91">
        <v>51.55</v>
      </c>
      <c r="JN30" s="335">
        <v>11</v>
      </c>
      <c r="JO30" s="91">
        <v>26.8</v>
      </c>
      <c r="JP30" s="335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6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5">
        <v>0</v>
      </c>
      <c r="LK30" s="79">
        <v>24.02</v>
      </c>
      <c r="LL30" s="358">
        <v>0</v>
      </c>
      <c r="LM30" s="79">
        <v>6.5750000000000002</v>
      </c>
      <c r="LN30" s="339">
        <v>0</v>
      </c>
      <c r="LO30" s="75"/>
      <c r="LP30" s="352"/>
      <c r="LQ30" s="322"/>
      <c r="LR30" s="322"/>
      <c r="LS30" s="4">
        <f t="shared" si="59"/>
        <v>54.795000000000002</v>
      </c>
      <c r="LT30" s="4">
        <f t="shared" si="60"/>
        <v>0</v>
      </c>
      <c r="LU30" s="323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6"/>
      <c r="MD30" s="324"/>
      <c r="ME30" s="75"/>
      <c r="MF30" s="4"/>
      <c r="MG30" s="9"/>
      <c r="MH30" s="4"/>
      <c r="MI30" s="4">
        <f t="shared" si="63"/>
        <v>0</v>
      </c>
      <c r="MJ30" s="4">
        <f t="shared" si="64"/>
        <v>0</v>
      </c>
      <c r="MK30" s="340">
        <v>0</v>
      </c>
      <c r="ML30" s="92"/>
      <c r="MM30" s="114">
        <v>0</v>
      </c>
      <c r="MN30" s="341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42">
        <v>0.9</v>
      </c>
      <c r="NA30" s="4">
        <f t="shared" si="71"/>
        <v>6.56</v>
      </c>
      <c r="NB30" s="4">
        <f t="shared" si="72"/>
        <v>0.9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7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1">
        <v>0</v>
      </c>
      <c r="NV30" s="351"/>
      <c r="NW30" s="4">
        <f t="shared" si="79"/>
        <v>0</v>
      </c>
      <c r="NX30" s="4">
        <f t="shared" si="12"/>
        <v>0</v>
      </c>
      <c r="NY30" s="74">
        <v>0</v>
      </c>
      <c r="NZ30" s="74"/>
      <c r="OA30" s="357">
        <v>0</v>
      </c>
      <c r="OB30" s="74"/>
      <c r="OC30" s="357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47">
        <v>0</v>
      </c>
      <c r="OL30" s="301"/>
      <c r="OM30" s="196">
        <v>0</v>
      </c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>
        <v>5</v>
      </c>
      <c r="Z31" s="78">
        <v>2.2222222222222223</v>
      </c>
      <c r="AA31" s="9"/>
      <c r="AB31" s="285"/>
      <c r="AC31" s="8">
        <f t="shared" si="17"/>
        <v>5</v>
      </c>
      <c r="AD31" s="8">
        <f t="shared" si="18"/>
        <v>2.2222222222222223</v>
      </c>
      <c r="AE31" s="71"/>
      <c r="AF31" s="71"/>
      <c r="AG31" s="71"/>
      <c r="AH31" s="71"/>
      <c r="AI31" s="122">
        <v>6</v>
      </c>
      <c r="AJ31" s="122">
        <v>1.7999999999999998</v>
      </c>
      <c r="AK31" s="359">
        <v>49</v>
      </c>
      <c r="AL31" s="360">
        <v>14.7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55</v>
      </c>
      <c r="AV31" s="4">
        <f t="shared" si="2"/>
        <v>16.5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30</v>
      </c>
      <c r="BF31" s="8">
        <v>4.2720000000000002</v>
      </c>
      <c r="BG31" s="295"/>
      <c r="BH31" s="296"/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30</v>
      </c>
      <c r="BT31" s="8">
        <f t="shared" si="21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5"/>
      <c r="CI31" s="91">
        <v>20.6</v>
      </c>
      <c r="CJ31" s="325">
        <v>6.5</v>
      </c>
      <c r="CK31" s="299"/>
      <c r="CL31" s="299"/>
      <c r="CM31" s="326">
        <v>5.15</v>
      </c>
      <c r="CN31" s="327">
        <v>1.5</v>
      </c>
      <c r="CO31" s="8">
        <f t="shared" si="22"/>
        <v>25.75</v>
      </c>
      <c r="CP31" s="8">
        <f t="shared" si="23"/>
        <v>8</v>
      </c>
      <c r="CQ31" s="343">
        <v>247.40625</v>
      </c>
      <c r="CR31" s="343"/>
      <c r="CS31" s="343"/>
      <c r="CT31" s="356"/>
      <c r="CU31" s="344">
        <v>18.556701030927837</v>
      </c>
      <c r="CV31" s="196"/>
      <c r="CW31" s="345">
        <v>63.814432989690722</v>
      </c>
      <c r="CX31" s="300"/>
      <c r="CY31" s="300"/>
      <c r="CZ31" s="300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8">
        <v>42.37</v>
      </c>
      <c r="DL31" s="328">
        <v>14.12</v>
      </c>
      <c r="DM31" s="78">
        <f t="shared" si="28"/>
        <v>42.37</v>
      </c>
      <c r="DN31" s="78">
        <f t="shared" si="29"/>
        <v>14.12</v>
      </c>
      <c r="DO31" s="328">
        <v>41.1</v>
      </c>
      <c r="DP31" s="328">
        <v>13.700000000000001</v>
      </c>
      <c r="DQ31" s="329"/>
      <c r="DR31" s="329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0">
        <v>39.18</v>
      </c>
      <c r="EH31" s="331">
        <v>9.7949999999999999</v>
      </c>
      <c r="EI31" s="94">
        <v>116.36</v>
      </c>
      <c r="EJ31" s="94">
        <v>29.09</v>
      </c>
      <c r="EK31" s="326">
        <v>40.340000000000003</v>
      </c>
      <c r="EL31" s="332">
        <v>10.085000000000001</v>
      </c>
      <c r="EM31" s="333"/>
      <c r="EN31" s="333"/>
      <c r="EO31" s="333"/>
      <c r="EP31" s="333"/>
      <c r="EQ31" s="8">
        <f t="shared" si="31"/>
        <v>195.88</v>
      </c>
      <c r="ER31" s="8">
        <f t="shared" si="32"/>
        <v>48.97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1">
        <v>27</v>
      </c>
      <c r="FB31" s="334">
        <v>0</v>
      </c>
      <c r="FC31" s="114">
        <v>28</v>
      </c>
      <c r="FD31" s="327"/>
      <c r="FE31" s="8"/>
      <c r="FF31" s="8"/>
      <c r="FG31" s="305"/>
      <c r="FH31" s="306"/>
      <c r="FI31" s="8"/>
      <c r="FJ31" s="8"/>
      <c r="FK31" s="8"/>
      <c r="FL31" s="8"/>
      <c r="FM31" s="327"/>
      <c r="FN31" s="327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7"/>
      <c r="GL31" s="297"/>
      <c r="GM31" s="309"/>
      <c r="GN31" s="310"/>
      <c r="GO31" s="299">
        <v>6</v>
      </c>
      <c r="GP31" s="311">
        <v>0</v>
      </c>
      <c r="GQ31" s="311"/>
      <c r="GR31" s="311"/>
      <c r="GS31" s="310"/>
      <c r="GT31" s="310"/>
      <c r="GU31" s="310">
        <v>6</v>
      </c>
      <c r="GV31" s="310">
        <v>0</v>
      </c>
      <c r="GW31" s="310"/>
      <c r="GX31" s="310"/>
      <c r="GY31" s="310">
        <v>2.4</v>
      </c>
      <c r="GZ31" s="310">
        <v>0</v>
      </c>
      <c r="HA31" s="8">
        <f t="shared" si="39"/>
        <v>14.4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2.8</v>
      </c>
      <c r="HZ31" s="335">
        <v>0.7</v>
      </c>
      <c r="IA31" s="312"/>
      <c r="IB31" s="304"/>
      <c r="IC31" s="337">
        <v>12</v>
      </c>
      <c r="ID31" s="130">
        <v>3</v>
      </c>
      <c r="IE31" s="313"/>
      <c r="IF31" s="313"/>
      <c r="IG31" s="8">
        <f t="shared" si="84"/>
        <v>14.8</v>
      </c>
      <c r="IH31" s="8">
        <f t="shared" si="45"/>
        <v>3.7</v>
      </c>
      <c r="II31" s="8"/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5"/>
      <c r="JD31" s="285"/>
      <c r="JE31" s="8">
        <f t="shared" si="46"/>
        <v>10.31</v>
      </c>
      <c r="JF31" s="8">
        <f t="shared" si="47"/>
        <v>0</v>
      </c>
      <c r="JG31" s="335">
        <v>6.5372000000000003</v>
      </c>
      <c r="JH31" s="335">
        <v>1</v>
      </c>
      <c r="JI31" s="335">
        <v>6.5373000000000001</v>
      </c>
      <c r="JJ31" s="335">
        <v>1</v>
      </c>
      <c r="JK31" s="335"/>
      <c r="JL31" s="335"/>
      <c r="JM31" s="91">
        <v>51.55</v>
      </c>
      <c r="JN31" s="335">
        <v>11</v>
      </c>
      <c r="JO31" s="91">
        <v>0</v>
      </c>
      <c r="JP31" s="335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6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5">
        <v>0</v>
      </c>
      <c r="LK31" s="79">
        <v>24.02</v>
      </c>
      <c r="LL31" s="358">
        <v>0</v>
      </c>
      <c r="LM31" s="79">
        <v>6.5750000000000002</v>
      </c>
      <c r="LN31" s="339">
        <v>0</v>
      </c>
      <c r="LO31" s="75"/>
      <c r="LP31" s="352"/>
      <c r="LQ31" s="322"/>
      <c r="LR31" s="322"/>
      <c r="LS31" s="4">
        <f t="shared" si="59"/>
        <v>54.795000000000002</v>
      </c>
      <c r="LT31" s="4">
        <f t="shared" si="60"/>
        <v>0</v>
      </c>
      <c r="LU31" s="323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6"/>
      <c r="MD31" s="324"/>
      <c r="ME31" s="75"/>
      <c r="MF31" s="4"/>
      <c r="MG31" s="9"/>
      <c r="MH31" s="4"/>
      <c r="MI31" s="4">
        <f t="shared" si="63"/>
        <v>0</v>
      </c>
      <c r="MJ31" s="4">
        <f t="shared" si="64"/>
        <v>0</v>
      </c>
      <c r="MK31" s="340">
        <v>0</v>
      </c>
      <c r="ML31" s="92"/>
      <c r="MM31" s="114">
        <v>0</v>
      </c>
      <c r="MN31" s="341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42">
        <v>0.9</v>
      </c>
      <c r="NA31" s="4">
        <f t="shared" si="71"/>
        <v>6.56</v>
      </c>
      <c r="NB31" s="4">
        <f t="shared" si="72"/>
        <v>0.9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7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1">
        <v>0</v>
      </c>
      <c r="NV31" s="351"/>
      <c r="NW31" s="4">
        <f t="shared" si="79"/>
        <v>0</v>
      </c>
      <c r="NX31" s="4">
        <f t="shared" si="12"/>
        <v>0</v>
      </c>
      <c r="NY31" s="74">
        <v>0</v>
      </c>
      <c r="NZ31" s="74"/>
      <c r="OA31" s="357">
        <v>0</v>
      </c>
      <c r="OB31" s="74"/>
      <c r="OC31" s="357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47">
        <v>0</v>
      </c>
      <c r="OL31" s="301"/>
      <c r="OM31" s="196">
        <v>0</v>
      </c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>
        <v>5</v>
      </c>
      <c r="Z32" s="78">
        <v>2.2222222222222223</v>
      </c>
      <c r="AA32" s="9"/>
      <c r="AB32" s="285"/>
      <c r="AC32" s="8">
        <f t="shared" si="17"/>
        <v>5</v>
      </c>
      <c r="AD32" s="8">
        <f t="shared" si="18"/>
        <v>2.2222222222222223</v>
      </c>
      <c r="AE32" s="71"/>
      <c r="AF32" s="71"/>
      <c r="AG32" s="71"/>
      <c r="AH32" s="71"/>
      <c r="AI32" s="122">
        <v>6</v>
      </c>
      <c r="AJ32" s="122">
        <v>1.7999999999999998</v>
      </c>
      <c r="AK32" s="359">
        <v>49</v>
      </c>
      <c r="AL32" s="360">
        <v>14.7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55</v>
      </c>
      <c r="AV32" s="4">
        <f t="shared" si="2"/>
        <v>16.5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30</v>
      </c>
      <c r="BF32" s="8">
        <v>4.2720000000000002</v>
      </c>
      <c r="BG32" s="295"/>
      <c r="BH32" s="296"/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30</v>
      </c>
      <c r="BT32" s="8">
        <f t="shared" si="21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5"/>
      <c r="CI32" s="91">
        <v>20.6</v>
      </c>
      <c r="CJ32" s="325">
        <v>6.5</v>
      </c>
      <c r="CK32" s="299"/>
      <c r="CL32" s="299"/>
      <c r="CM32" s="326">
        <v>5.15</v>
      </c>
      <c r="CN32" s="327">
        <v>1.5</v>
      </c>
      <c r="CO32" s="8">
        <f t="shared" si="22"/>
        <v>25.75</v>
      </c>
      <c r="CP32" s="8">
        <f t="shared" si="23"/>
        <v>8</v>
      </c>
      <c r="CQ32" s="343">
        <v>247.40625</v>
      </c>
      <c r="CR32" s="343"/>
      <c r="CS32" s="343"/>
      <c r="CT32" s="356"/>
      <c r="CU32" s="344">
        <v>18.556701030927837</v>
      </c>
      <c r="CV32" s="196"/>
      <c r="CW32" s="345">
        <v>63.814432989690722</v>
      </c>
      <c r="CX32" s="300"/>
      <c r="CY32" s="300"/>
      <c r="CZ32" s="300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8">
        <v>42.37</v>
      </c>
      <c r="DL32" s="328">
        <v>14.12</v>
      </c>
      <c r="DM32" s="78">
        <f t="shared" si="28"/>
        <v>42.37</v>
      </c>
      <c r="DN32" s="78">
        <f t="shared" si="29"/>
        <v>14.12</v>
      </c>
      <c r="DO32" s="328">
        <v>41.1</v>
      </c>
      <c r="DP32" s="328">
        <v>13.700000000000001</v>
      </c>
      <c r="DQ32" s="329"/>
      <c r="DR32" s="329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0">
        <v>39.18</v>
      </c>
      <c r="EH32" s="331">
        <v>9.7949999999999999</v>
      </c>
      <c r="EI32" s="94">
        <v>116.36</v>
      </c>
      <c r="EJ32" s="94">
        <v>29.09</v>
      </c>
      <c r="EK32" s="326">
        <v>40.340000000000003</v>
      </c>
      <c r="EL32" s="332">
        <v>10.085000000000001</v>
      </c>
      <c r="EM32" s="333"/>
      <c r="EN32" s="333"/>
      <c r="EO32" s="333"/>
      <c r="EP32" s="333"/>
      <c r="EQ32" s="8">
        <f t="shared" si="31"/>
        <v>195.88</v>
      </c>
      <c r="ER32" s="8">
        <f t="shared" si="32"/>
        <v>48.97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1">
        <v>27</v>
      </c>
      <c r="FB32" s="334">
        <v>0</v>
      </c>
      <c r="FC32" s="114">
        <v>28</v>
      </c>
      <c r="FD32" s="327"/>
      <c r="FE32" s="8"/>
      <c r="FF32" s="8"/>
      <c r="FG32" s="305"/>
      <c r="FH32" s="306"/>
      <c r="FI32" s="8"/>
      <c r="FJ32" s="8"/>
      <c r="FK32" s="8"/>
      <c r="FL32" s="8"/>
      <c r="FM32" s="327"/>
      <c r="FN32" s="327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7"/>
      <c r="GL32" s="297"/>
      <c r="GM32" s="309"/>
      <c r="GN32" s="310"/>
      <c r="GO32" s="299">
        <v>6</v>
      </c>
      <c r="GP32" s="311">
        <v>0</v>
      </c>
      <c r="GQ32" s="311"/>
      <c r="GR32" s="311"/>
      <c r="GS32" s="310"/>
      <c r="GT32" s="310"/>
      <c r="GU32" s="310">
        <v>6</v>
      </c>
      <c r="GV32" s="310">
        <v>0</v>
      </c>
      <c r="GW32" s="310"/>
      <c r="GX32" s="310"/>
      <c r="GY32" s="310">
        <v>2.4</v>
      </c>
      <c r="GZ32" s="310">
        <v>0</v>
      </c>
      <c r="HA32" s="8">
        <f t="shared" si="39"/>
        <v>14.4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2.8</v>
      </c>
      <c r="HZ32" s="335">
        <v>0.7</v>
      </c>
      <c r="IA32" s="312"/>
      <c r="IB32" s="304"/>
      <c r="IC32" s="337">
        <v>12</v>
      </c>
      <c r="ID32" s="130">
        <v>3</v>
      </c>
      <c r="IE32" s="313"/>
      <c r="IF32" s="313"/>
      <c r="IG32" s="8">
        <f t="shared" si="84"/>
        <v>14.8</v>
      </c>
      <c r="IH32" s="8">
        <f t="shared" si="45"/>
        <v>3.7</v>
      </c>
      <c r="II32" s="8"/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5"/>
      <c r="JD32" s="285"/>
      <c r="JE32" s="8">
        <f t="shared" si="46"/>
        <v>10.31</v>
      </c>
      <c r="JF32" s="8">
        <f t="shared" si="47"/>
        <v>0</v>
      </c>
      <c r="JG32" s="335">
        <v>6.5372000000000003</v>
      </c>
      <c r="JH32" s="335">
        <v>1</v>
      </c>
      <c r="JI32" s="335">
        <v>6.5373000000000001</v>
      </c>
      <c r="JJ32" s="335">
        <v>1</v>
      </c>
      <c r="JK32" s="335"/>
      <c r="JL32" s="335"/>
      <c r="JM32" s="91">
        <v>51.55</v>
      </c>
      <c r="JN32" s="335">
        <v>11</v>
      </c>
      <c r="JO32" s="91">
        <v>0</v>
      </c>
      <c r="JP32" s="335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6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5">
        <v>0</v>
      </c>
      <c r="LK32" s="79">
        <v>24.02</v>
      </c>
      <c r="LL32" s="358">
        <v>0</v>
      </c>
      <c r="LM32" s="79">
        <v>6.5750000000000002</v>
      </c>
      <c r="LN32" s="339">
        <v>0</v>
      </c>
      <c r="LO32" s="75"/>
      <c r="LP32" s="352"/>
      <c r="LQ32" s="322"/>
      <c r="LR32" s="322"/>
      <c r="LS32" s="4">
        <f t="shared" si="59"/>
        <v>54.795000000000002</v>
      </c>
      <c r="LT32" s="4">
        <f t="shared" si="60"/>
        <v>0</v>
      </c>
      <c r="LU32" s="323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6"/>
      <c r="MD32" s="324"/>
      <c r="ME32" s="75"/>
      <c r="MF32" s="4"/>
      <c r="MG32" s="9"/>
      <c r="MH32" s="4"/>
      <c r="MI32" s="4">
        <f t="shared" si="63"/>
        <v>0</v>
      </c>
      <c r="MJ32" s="4">
        <f t="shared" si="64"/>
        <v>0</v>
      </c>
      <c r="MK32" s="340">
        <v>0</v>
      </c>
      <c r="ML32" s="92"/>
      <c r="MM32" s="114">
        <v>0</v>
      </c>
      <c r="MN32" s="341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42">
        <v>0.9</v>
      </c>
      <c r="NA32" s="4">
        <f t="shared" si="71"/>
        <v>6.56</v>
      </c>
      <c r="NB32" s="4">
        <f t="shared" si="72"/>
        <v>0.9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7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1">
        <v>0</v>
      </c>
      <c r="NV32" s="351"/>
      <c r="NW32" s="4">
        <f t="shared" si="79"/>
        <v>0</v>
      </c>
      <c r="NX32" s="4">
        <f t="shared" si="12"/>
        <v>0</v>
      </c>
      <c r="NY32" s="74">
        <v>0</v>
      </c>
      <c r="NZ32" s="74"/>
      <c r="OA32" s="357">
        <v>0</v>
      </c>
      <c r="OB32" s="74"/>
      <c r="OC32" s="357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47">
        <v>0</v>
      </c>
      <c r="OL32" s="301"/>
      <c r="OM32" s="196">
        <v>0</v>
      </c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>
        <v>5</v>
      </c>
      <c r="Z33" s="78">
        <v>2.2222222222222223</v>
      </c>
      <c r="AA33" s="9"/>
      <c r="AB33" s="285"/>
      <c r="AC33" s="8">
        <f t="shared" si="17"/>
        <v>5</v>
      </c>
      <c r="AD33" s="8">
        <f t="shared" si="18"/>
        <v>2.2222222222222223</v>
      </c>
      <c r="AE33" s="71"/>
      <c r="AF33" s="71"/>
      <c r="AG33" s="71"/>
      <c r="AH33" s="71"/>
      <c r="AI33" s="122">
        <v>6</v>
      </c>
      <c r="AJ33" s="122">
        <v>1.7999999999999998</v>
      </c>
      <c r="AK33" s="359">
        <v>49</v>
      </c>
      <c r="AL33" s="360">
        <v>14.7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55</v>
      </c>
      <c r="AV33" s="4">
        <f t="shared" si="2"/>
        <v>16.5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30</v>
      </c>
      <c r="BF33" s="8">
        <v>4.2720000000000002</v>
      </c>
      <c r="BG33" s="295"/>
      <c r="BH33" s="296"/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30</v>
      </c>
      <c r="BT33" s="8">
        <f t="shared" si="21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5"/>
      <c r="CI33" s="91">
        <v>20.6</v>
      </c>
      <c r="CJ33" s="325">
        <v>6.5</v>
      </c>
      <c r="CK33" s="299"/>
      <c r="CL33" s="299"/>
      <c r="CM33" s="326">
        <v>5.15</v>
      </c>
      <c r="CN33" s="327">
        <v>1.5</v>
      </c>
      <c r="CO33" s="8">
        <f t="shared" si="22"/>
        <v>25.75</v>
      </c>
      <c r="CP33" s="8">
        <f t="shared" si="23"/>
        <v>8</v>
      </c>
      <c r="CQ33" s="343">
        <v>247.40625</v>
      </c>
      <c r="CR33" s="343"/>
      <c r="CS33" s="343"/>
      <c r="CT33" s="356"/>
      <c r="CU33" s="344">
        <v>18.556701030927837</v>
      </c>
      <c r="CV33" s="196"/>
      <c r="CW33" s="345">
        <v>63.814432989690722</v>
      </c>
      <c r="CX33" s="300"/>
      <c r="CY33" s="300"/>
      <c r="CZ33" s="300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8">
        <v>42.37</v>
      </c>
      <c r="DL33" s="328">
        <v>14.12</v>
      </c>
      <c r="DM33" s="78">
        <f t="shared" si="28"/>
        <v>42.37</v>
      </c>
      <c r="DN33" s="78">
        <f t="shared" si="29"/>
        <v>14.12</v>
      </c>
      <c r="DO33" s="328">
        <v>41.1</v>
      </c>
      <c r="DP33" s="328">
        <v>13.700000000000001</v>
      </c>
      <c r="DQ33" s="329"/>
      <c r="DR33" s="329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0">
        <v>39.18</v>
      </c>
      <c r="EH33" s="331">
        <v>9.7949999999999999</v>
      </c>
      <c r="EI33" s="94">
        <v>116.36</v>
      </c>
      <c r="EJ33" s="94">
        <v>29.09</v>
      </c>
      <c r="EK33" s="326">
        <v>40.340000000000003</v>
      </c>
      <c r="EL33" s="332">
        <v>10.085000000000001</v>
      </c>
      <c r="EM33" s="333"/>
      <c r="EN33" s="333"/>
      <c r="EO33" s="333"/>
      <c r="EP33" s="333"/>
      <c r="EQ33" s="8">
        <f t="shared" si="31"/>
        <v>195.88</v>
      </c>
      <c r="ER33" s="8">
        <f t="shared" si="32"/>
        <v>48.97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1">
        <v>27</v>
      </c>
      <c r="FB33" s="334">
        <v>0</v>
      </c>
      <c r="FC33" s="114">
        <v>28</v>
      </c>
      <c r="FD33" s="327"/>
      <c r="FE33" s="8"/>
      <c r="FF33" s="8"/>
      <c r="FG33" s="305"/>
      <c r="FH33" s="306"/>
      <c r="FI33" s="8"/>
      <c r="FJ33" s="8"/>
      <c r="FK33" s="8"/>
      <c r="FL33" s="8"/>
      <c r="FM33" s="327"/>
      <c r="FN33" s="327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7"/>
      <c r="GL33" s="297"/>
      <c r="GM33" s="309"/>
      <c r="GN33" s="310"/>
      <c r="GO33" s="299">
        <v>6</v>
      </c>
      <c r="GP33" s="311">
        <v>0</v>
      </c>
      <c r="GQ33" s="311"/>
      <c r="GR33" s="311"/>
      <c r="GS33" s="310"/>
      <c r="GT33" s="310"/>
      <c r="GU33" s="310">
        <v>6</v>
      </c>
      <c r="GV33" s="310">
        <v>0</v>
      </c>
      <c r="GW33" s="310"/>
      <c r="GX33" s="310"/>
      <c r="GY33" s="310">
        <v>2.4</v>
      </c>
      <c r="GZ33" s="310">
        <v>0</v>
      </c>
      <c r="HA33" s="8">
        <f t="shared" si="39"/>
        <v>14.4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2.8</v>
      </c>
      <c r="HZ33" s="335">
        <v>0.7</v>
      </c>
      <c r="IA33" s="312"/>
      <c r="IB33" s="304"/>
      <c r="IC33" s="337">
        <v>12</v>
      </c>
      <c r="ID33" s="130">
        <v>3</v>
      </c>
      <c r="IE33" s="313"/>
      <c r="IF33" s="313"/>
      <c r="IG33" s="8">
        <f t="shared" si="84"/>
        <v>14.8</v>
      </c>
      <c r="IH33" s="8">
        <f t="shared" si="45"/>
        <v>3.7</v>
      </c>
      <c r="II33" s="8"/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5"/>
      <c r="JD33" s="285"/>
      <c r="JE33" s="8">
        <f t="shared" si="46"/>
        <v>10.31</v>
      </c>
      <c r="JF33" s="8">
        <f t="shared" si="47"/>
        <v>0</v>
      </c>
      <c r="JG33" s="335">
        <v>6.5372000000000003</v>
      </c>
      <c r="JH33" s="335">
        <v>1</v>
      </c>
      <c r="JI33" s="335">
        <v>6.5373000000000001</v>
      </c>
      <c r="JJ33" s="335">
        <v>1</v>
      </c>
      <c r="JK33" s="335"/>
      <c r="JL33" s="335"/>
      <c r="JM33" s="91">
        <v>51.55</v>
      </c>
      <c r="JN33" s="335">
        <v>11</v>
      </c>
      <c r="JO33" s="91">
        <v>0</v>
      </c>
      <c r="JP33" s="335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6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5">
        <v>0</v>
      </c>
      <c r="LK33" s="79">
        <v>24.02</v>
      </c>
      <c r="LL33" s="358">
        <v>0</v>
      </c>
      <c r="LM33" s="79">
        <v>6.5750000000000002</v>
      </c>
      <c r="LN33" s="339">
        <v>0</v>
      </c>
      <c r="LO33" s="75"/>
      <c r="LP33" s="352"/>
      <c r="LQ33" s="322"/>
      <c r="LR33" s="322"/>
      <c r="LS33" s="4">
        <f t="shared" si="59"/>
        <v>54.795000000000002</v>
      </c>
      <c r="LT33" s="4">
        <f t="shared" si="60"/>
        <v>0</v>
      </c>
      <c r="LU33" s="323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6"/>
      <c r="MD33" s="324"/>
      <c r="ME33" s="75"/>
      <c r="MF33" s="4"/>
      <c r="MG33" s="9"/>
      <c r="MH33" s="4"/>
      <c r="MI33" s="4">
        <f t="shared" si="63"/>
        <v>0</v>
      </c>
      <c r="MJ33" s="4">
        <f t="shared" si="64"/>
        <v>0</v>
      </c>
      <c r="MK33" s="340">
        <v>0</v>
      </c>
      <c r="ML33" s="92"/>
      <c r="MM33" s="114">
        <v>0</v>
      </c>
      <c r="MN33" s="341"/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42">
        <v>0.9</v>
      </c>
      <c r="NA33" s="4">
        <f t="shared" si="71"/>
        <v>6.56</v>
      </c>
      <c r="NB33" s="4">
        <f t="shared" si="72"/>
        <v>0.9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7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1">
        <v>0</v>
      </c>
      <c r="NV33" s="351"/>
      <c r="NW33" s="4">
        <f t="shared" si="79"/>
        <v>0</v>
      </c>
      <c r="NX33" s="4">
        <f t="shared" si="12"/>
        <v>0</v>
      </c>
      <c r="NY33" s="74">
        <v>0</v>
      </c>
      <c r="NZ33" s="74"/>
      <c r="OA33" s="357">
        <v>0</v>
      </c>
      <c r="OB33" s="74"/>
      <c r="OC33" s="357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47">
        <v>0</v>
      </c>
      <c r="OL33" s="301"/>
      <c r="OM33" s="196">
        <v>0</v>
      </c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>
        <v>5</v>
      </c>
      <c r="Z34" s="78">
        <v>2.2222222222222223</v>
      </c>
      <c r="AA34" s="9"/>
      <c r="AB34" s="285"/>
      <c r="AC34" s="8">
        <f t="shared" si="17"/>
        <v>5</v>
      </c>
      <c r="AD34" s="8">
        <f t="shared" si="18"/>
        <v>2.2222222222222223</v>
      </c>
      <c r="AE34" s="71"/>
      <c r="AF34" s="71"/>
      <c r="AG34" s="71"/>
      <c r="AH34" s="71"/>
      <c r="AI34" s="122">
        <v>6</v>
      </c>
      <c r="AJ34" s="122">
        <v>1.7999999999999998</v>
      </c>
      <c r="AK34" s="359">
        <v>49</v>
      </c>
      <c r="AL34" s="360">
        <v>14.7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55</v>
      </c>
      <c r="AV34" s="4">
        <f t="shared" si="2"/>
        <v>16.5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30</v>
      </c>
      <c r="BF34" s="8">
        <v>4.2720000000000002</v>
      </c>
      <c r="BG34" s="295"/>
      <c r="BH34" s="296"/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30</v>
      </c>
      <c r="BT34" s="8">
        <f t="shared" si="21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5"/>
      <c r="CI34" s="91">
        <v>20.6</v>
      </c>
      <c r="CJ34" s="325">
        <v>6.5</v>
      </c>
      <c r="CK34" s="299"/>
      <c r="CL34" s="299"/>
      <c r="CM34" s="326">
        <v>5.15</v>
      </c>
      <c r="CN34" s="327">
        <v>1.5</v>
      </c>
      <c r="CO34" s="8">
        <f t="shared" si="22"/>
        <v>25.75</v>
      </c>
      <c r="CP34" s="8">
        <f t="shared" si="23"/>
        <v>8</v>
      </c>
      <c r="CQ34" s="343">
        <v>247.40625</v>
      </c>
      <c r="CR34" s="343"/>
      <c r="CS34" s="343"/>
      <c r="CT34" s="356"/>
      <c r="CU34" s="344">
        <v>18.556701030927837</v>
      </c>
      <c r="CV34" s="196"/>
      <c r="CW34" s="345">
        <v>63.814432989690722</v>
      </c>
      <c r="CX34" s="300"/>
      <c r="CY34" s="300"/>
      <c r="CZ34" s="300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8">
        <v>42.37</v>
      </c>
      <c r="DL34" s="328">
        <v>14.12</v>
      </c>
      <c r="DM34" s="78">
        <f t="shared" si="28"/>
        <v>42.37</v>
      </c>
      <c r="DN34" s="78">
        <f t="shared" si="29"/>
        <v>14.12</v>
      </c>
      <c r="DO34" s="328">
        <v>41.1</v>
      </c>
      <c r="DP34" s="328">
        <v>13.700000000000001</v>
      </c>
      <c r="DQ34" s="329"/>
      <c r="DR34" s="329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0">
        <v>39.18</v>
      </c>
      <c r="EH34" s="331">
        <v>9.7949999999999999</v>
      </c>
      <c r="EI34" s="94">
        <v>116.36</v>
      </c>
      <c r="EJ34" s="94">
        <v>29.09</v>
      </c>
      <c r="EK34" s="326">
        <v>40.340000000000003</v>
      </c>
      <c r="EL34" s="332">
        <v>10.085000000000001</v>
      </c>
      <c r="EM34" s="333"/>
      <c r="EN34" s="333"/>
      <c r="EO34" s="333"/>
      <c r="EP34" s="333"/>
      <c r="EQ34" s="8">
        <f t="shared" si="31"/>
        <v>195.88</v>
      </c>
      <c r="ER34" s="8">
        <f t="shared" si="32"/>
        <v>48.97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1">
        <v>27</v>
      </c>
      <c r="FB34" s="334">
        <v>0</v>
      </c>
      <c r="FC34" s="114">
        <v>28</v>
      </c>
      <c r="FD34" s="327"/>
      <c r="FE34" s="8"/>
      <c r="FF34" s="8"/>
      <c r="FG34" s="305"/>
      <c r="FH34" s="306"/>
      <c r="FI34" s="8"/>
      <c r="FJ34" s="8"/>
      <c r="FK34" s="8"/>
      <c r="FL34" s="8"/>
      <c r="FM34" s="327"/>
      <c r="FN34" s="327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7"/>
      <c r="GL34" s="297"/>
      <c r="GM34" s="309"/>
      <c r="GN34" s="310"/>
      <c r="GO34" s="299">
        <v>6</v>
      </c>
      <c r="GP34" s="311">
        <v>0</v>
      </c>
      <c r="GQ34" s="311"/>
      <c r="GR34" s="311"/>
      <c r="GS34" s="310"/>
      <c r="GT34" s="310"/>
      <c r="GU34" s="310">
        <v>6</v>
      </c>
      <c r="GV34" s="310">
        <v>0</v>
      </c>
      <c r="GW34" s="310"/>
      <c r="GX34" s="310"/>
      <c r="GY34" s="310">
        <v>2.4</v>
      </c>
      <c r="GZ34" s="310">
        <v>0</v>
      </c>
      <c r="HA34" s="8">
        <f t="shared" si="39"/>
        <v>14.4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2.8</v>
      </c>
      <c r="HZ34" s="335">
        <v>0.7</v>
      </c>
      <c r="IA34" s="312"/>
      <c r="IB34" s="304"/>
      <c r="IC34" s="337">
        <v>12</v>
      </c>
      <c r="ID34" s="130">
        <v>3</v>
      </c>
      <c r="IE34" s="313"/>
      <c r="IF34" s="313"/>
      <c r="IG34" s="8">
        <f t="shared" si="84"/>
        <v>14.8</v>
      </c>
      <c r="IH34" s="8">
        <f t="shared" si="45"/>
        <v>3.7</v>
      </c>
      <c r="II34" s="8"/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5"/>
      <c r="JD34" s="285"/>
      <c r="JE34" s="8">
        <f t="shared" si="46"/>
        <v>10.31</v>
      </c>
      <c r="JF34" s="8">
        <f t="shared" si="47"/>
        <v>0</v>
      </c>
      <c r="JG34" s="335">
        <v>6.5372000000000003</v>
      </c>
      <c r="JH34" s="335">
        <v>1</v>
      </c>
      <c r="JI34" s="335">
        <v>6.5373000000000001</v>
      </c>
      <c r="JJ34" s="335">
        <v>1</v>
      </c>
      <c r="JK34" s="335"/>
      <c r="JL34" s="335"/>
      <c r="JM34" s="91">
        <v>51.55</v>
      </c>
      <c r="JN34" s="335">
        <v>11</v>
      </c>
      <c r="JO34" s="91">
        <v>0</v>
      </c>
      <c r="JP34" s="335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6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5">
        <v>0</v>
      </c>
      <c r="LK34" s="79">
        <v>24.02</v>
      </c>
      <c r="LL34" s="358">
        <v>0</v>
      </c>
      <c r="LM34" s="79">
        <v>6.5750000000000002</v>
      </c>
      <c r="LN34" s="339">
        <v>0</v>
      </c>
      <c r="LO34" s="75"/>
      <c r="LP34" s="352"/>
      <c r="LQ34" s="322"/>
      <c r="LR34" s="322"/>
      <c r="LS34" s="4">
        <f t="shared" si="59"/>
        <v>54.795000000000002</v>
      </c>
      <c r="LT34" s="4">
        <f t="shared" si="60"/>
        <v>0</v>
      </c>
      <c r="LU34" s="323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6"/>
      <c r="MD34" s="324"/>
      <c r="ME34" s="75"/>
      <c r="MF34" s="4"/>
      <c r="MG34" s="9"/>
      <c r="MH34" s="4"/>
      <c r="MI34" s="4">
        <f t="shared" si="63"/>
        <v>0</v>
      </c>
      <c r="MJ34" s="4">
        <f t="shared" si="64"/>
        <v>0</v>
      </c>
      <c r="MK34" s="340">
        <v>0.3</v>
      </c>
      <c r="ML34" s="92"/>
      <c r="MM34" s="114">
        <v>0.2</v>
      </c>
      <c r="MN34" s="341"/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42">
        <v>0.9</v>
      </c>
      <c r="NA34" s="4">
        <f t="shared" si="71"/>
        <v>6.56</v>
      </c>
      <c r="NB34" s="4">
        <f t="shared" si="72"/>
        <v>0.9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7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1">
        <v>0</v>
      </c>
      <c r="NV34" s="351"/>
      <c r="NW34" s="4">
        <f t="shared" si="79"/>
        <v>0</v>
      </c>
      <c r="NX34" s="4">
        <f t="shared" si="12"/>
        <v>0</v>
      </c>
      <c r="NY34" s="74">
        <v>0</v>
      </c>
      <c r="NZ34" s="74"/>
      <c r="OA34" s="357">
        <v>0</v>
      </c>
      <c r="OB34" s="74"/>
      <c r="OC34" s="357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0.12</v>
      </c>
      <c r="OJ34" s="301"/>
      <c r="OK34" s="347">
        <v>0.04</v>
      </c>
      <c r="OL34" s="301"/>
      <c r="OM34" s="196">
        <v>0.04</v>
      </c>
      <c r="ON34" s="301"/>
      <c r="OO34" s="301">
        <f t="shared" si="82"/>
        <v>0.16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>
        <v>5</v>
      </c>
      <c r="Z35" s="78">
        <v>2.2222222222222223</v>
      </c>
      <c r="AA35" s="9"/>
      <c r="AB35" s="285"/>
      <c r="AC35" s="8">
        <f t="shared" si="17"/>
        <v>5</v>
      </c>
      <c r="AD35" s="8">
        <f t="shared" si="18"/>
        <v>2.2222222222222223</v>
      </c>
      <c r="AE35" s="71"/>
      <c r="AF35" s="71"/>
      <c r="AG35" s="71"/>
      <c r="AH35" s="71"/>
      <c r="AI35" s="122">
        <v>6</v>
      </c>
      <c r="AJ35" s="122">
        <v>1.7999999999999998</v>
      </c>
      <c r="AK35" s="359">
        <v>49</v>
      </c>
      <c r="AL35" s="360">
        <v>14.7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55</v>
      </c>
      <c r="AV35" s="4">
        <f t="shared" si="2"/>
        <v>16.5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0</v>
      </c>
      <c r="BF35" s="8">
        <v>0</v>
      </c>
      <c r="BG35" s="295"/>
      <c r="BH35" s="296"/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5"/>
      <c r="CI35" s="91">
        <v>20.6</v>
      </c>
      <c r="CJ35" s="325">
        <v>6.5</v>
      </c>
      <c r="CK35" s="299"/>
      <c r="CL35" s="299"/>
      <c r="CM35" s="326">
        <v>5.15</v>
      </c>
      <c r="CN35" s="327">
        <v>1.5</v>
      </c>
      <c r="CO35" s="8">
        <f t="shared" si="22"/>
        <v>25.75</v>
      </c>
      <c r="CP35" s="8">
        <f t="shared" si="23"/>
        <v>8</v>
      </c>
      <c r="CQ35" s="343">
        <v>247.40625</v>
      </c>
      <c r="CR35" s="343"/>
      <c r="CS35" s="343"/>
      <c r="CT35" s="356"/>
      <c r="CU35" s="344">
        <v>18.556701030927837</v>
      </c>
      <c r="CV35" s="196"/>
      <c r="CW35" s="345">
        <v>63.814432989690722</v>
      </c>
      <c r="CX35" s="300"/>
      <c r="CY35" s="300"/>
      <c r="CZ35" s="300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8">
        <v>42.37</v>
      </c>
      <c r="DL35" s="328">
        <v>14.12</v>
      </c>
      <c r="DM35" s="78">
        <f t="shared" si="28"/>
        <v>42.37</v>
      </c>
      <c r="DN35" s="78">
        <f t="shared" si="29"/>
        <v>14.12</v>
      </c>
      <c r="DO35" s="328">
        <v>41.1</v>
      </c>
      <c r="DP35" s="328">
        <v>13.700000000000001</v>
      </c>
      <c r="DQ35" s="329"/>
      <c r="DR35" s="329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0">
        <v>39.18</v>
      </c>
      <c r="EH35" s="331">
        <v>9.7949999999999999</v>
      </c>
      <c r="EI35" s="94">
        <v>116.36</v>
      </c>
      <c r="EJ35" s="94">
        <v>29.09</v>
      </c>
      <c r="EK35" s="326">
        <v>40.340000000000003</v>
      </c>
      <c r="EL35" s="332">
        <v>10.085000000000001</v>
      </c>
      <c r="EM35" s="333"/>
      <c r="EN35" s="333"/>
      <c r="EO35" s="333"/>
      <c r="EP35" s="333"/>
      <c r="EQ35" s="8">
        <f t="shared" si="31"/>
        <v>195.88</v>
      </c>
      <c r="ER35" s="8">
        <f t="shared" si="32"/>
        <v>48.97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1">
        <v>27</v>
      </c>
      <c r="FB35" s="334">
        <v>0</v>
      </c>
      <c r="FC35" s="114">
        <v>28</v>
      </c>
      <c r="FD35" s="327"/>
      <c r="FE35" s="8"/>
      <c r="FF35" s="8"/>
      <c r="FG35" s="305"/>
      <c r="FH35" s="306"/>
      <c r="FI35" s="8"/>
      <c r="FJ35" s="8"/>
      <c r="FK35" s="8"/>
      <c r="FL35" s="8"/>
      <c r="FM35" s="327"/>
      <c r="FN35" s="327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7"/>
      <c r="GL35" s="297"/>
      <c r="GM35" s="309"/>
      <c r="GN35" s="310"/>
      <c r="GO35" s="299">
        <v>6</v>
      </c>
      <c r="GP35" s="311">
        <v>0</v>
      </c>
      <c r="GQ35" s="311"/>
      <c r="GR35" s="311"/>
      <c r="GS35" s="310"/>
      <c r="GT35" s="310"/>
      <c r="GU35" s="310">
        <v>3</v>
      </c>
      <c r="GV35" s="310">
        <v>0</v>
      </c>
      <c r="GW35" s="310"/>
      <c r="GX35" s="310"/>
      <c r="GY35" s="310">
        <v>2.4</v>
      </c>
      <c r="GZ35" s="310">
        <v>0</v>
      </c>
      <c r="HA35" s="8">
        <f t="shared" si="39"/>
        <v>11.4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2.8</v>
      </c>
      <c r="HZ35" s="335">
        <v>0.7</v>
      </c>
      <c r="IA35" s="312"/>
      <c r="IB35" s="304"/>
      <c r="IC35" s="337">
        <v>12</v>
      </c>
      <c r="ID35" s="130">
        <v>3</v>
      </c>
      <c r="IE35" s="313"/>
      <c r="IF35" s="313"/>
      <c r="IG35" s="8">
        <f t="shared" si="84"/>
        <v>14.8</v>
      </c>
      <c r="IH35" s="8">
        <f t="shared" si="45"/>
        <v>3.7</v>
      </c>
      <c r="II35" s="8"/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5"/>
      <c r="JD35" s="285"/>
      <c r="JE35" s="8">
        <f t="shared" si="46"/>
        <v>10.31</v>
      </c>
      <c r="JF35" s="8">
        <f t="shared" si="47"/>
        <v>0</v>
      </c>
      <c r="JG35" s="335">
        <v>6.5372000000000003</v>
      </c>
      <c r="JH35" s="335">
        <v>1</v>
      </c>
      <c r="JI35" s="335">
        <v>6.5373000000000001</v>
      </c>
      <c r="JJ35" s="335">
        <v>1</v>
      </c>
      <c r="JK35" s="335"/>
      <c r="JL35" s="335"/>
      <c r="JM35" s="91">
        <v>51.55</v>
      </c>
      <c r="JN35" s="335">
        <v>11</v>
      </c>
      <c r="JO35" s="91">
        <v>0</v>
      </c>
      <c r="JP35" s="335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6">
        <v>0</v>
      </c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35">
        <v>0</v>
      </c>
      <c r="LK35" s="79">
        <v>24.02</v>
      </c>
      <c r="LL35" s="358">
        <v>0</v>
      </c>
      <c r="LM35" s="79">
        <v>6.5750000000000002</v>
      </c>
      <c r="LN35" s="339">
        <v>0</v>
      </c>
      <c r="LO35" s="75"/>
      <c r="LP35" s="352"/>
      <c r="LQ35" s="322"/>
      <c r="LR35" s="322"/>
      <c r="LS35" s="4">
        <f t="shared" si="59"/>
        <v>54.795000000000002</v>
      </c>
      <c r="LT35" s="4">
        <f t="shared" si="60"/>
        <v>0</v>
      </c>
      <c r="LU35" s="323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6"/>
      <c r="MD35" s="324"/>
      <c r="ME35" s="75"/>
      <c r="MF35" s="4"/>
      <c r="MG35" s="9"/>
      <c r="MH35" s="4"/>
      <c r="MI35" s="4">
        <f t="shared" si="63"/>
        <v>0</v>
      </c>
      <c r="MJ35" s="4">
        <f t="shared" si="64"/>
        <v>0</v>
      </c>
      <c r="MK35" s="340">
        <v>0.72</v>
      </c>
      <c r="ML35" s="92"/>
      <c r="MM35" s="114">
        <v>0.48</v>
      </c>
      <c r="MN35" s="341"/>
      <c r="MO35" s="4">
        <f t="shared" si="65"/>
        <v>1.2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2">
        <v>0</v>
      </c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7"/>
      <c r="NL35" s="301"/>
      <c r="NM35" s="301">
        <f t="shared" si="77"/>
        <v>0</v>
      </c>
      <c r="NN35" s="301">
        <f t="shared" si="78"/>
        <v>0</v>
      </c>
      <c r="NO35" s="74">
        <v>0.18</v>
      </c>
      <c r="NP35" s="74"/>
      <c r="NQ35" s="74">
        <v>0</v>
      </c>
      <c r="NR35" s="74"/>
      <c r="NS35" s="74">
        <v>0.3</v>
      </c>
      <c r="NT35" s="74"/>
      <c r="NU35" s="351">
        <v>0.09</v>
      </c>
      <c r="NV35" s="351"/>
      <c r="NW35" s="4">
        <f t="shared" si="79"/>
        <v>0.56999999999999995</v>
      </c>
      <c r="NX35" s="4">
        <f t="shared" si="12"/>
        <v>0</v>
      </c>
      <c r="NY35" s="74">
        <v>0.6</v>
      </c>
      <c r="NZ35" s="74"/>
      <c r="OA35" s="357">
        <v>0.03</v>
      </c>
      <c r="OB35" s="74"/>
      <c r="OC35" s="357">
        <v>0.01</v>
      </c>
      <c r="OD35" s="74"/>
      <c r="OE35" s="74">
        <v>0</v>
      </c>
      <c r="OF35" s="74"/>
      <c r="OG35" s="4">
        <f t="shared" si="80"/>
        <v>0.64</v>
      </c>
      <c r="OH35" s="4">
        <f t="shared" si="81"/>
        <v>0</v>
      </c>
      <c r="OI35" s="196">
        <v>0.33</v>
      </c>
      <c r="OJ35" s="301"/>
      <c r="OK35" s="347">
        <v>0.09</v>
      </c>
      <c r="OL35" s="301"/>
      <c r="OM35" s="196">
        <v>0.1</v>
      </c>
      <c r="ON35" s="301"/>
      <c r="OO35" s="301">
        <f t="shared" si="82"/>
        <v>0.42000000000000004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>
        <v>5</v>
      </c>
      <c r="Z36" s="78">
        <v>2.2222222222222223</v>
      </c>
      <c r="AA36" s="9"/>
      <c r="AB36" s="285"/>
      <c r="AC36" s="8">
        <f t="shared" si="17"/>
        <v>5</v>
      </c>
      <c r="AD36" s="8">
        <f t="shared" si="18"/>
        <v>2.2222222222222223</v>
      </c>
      <c r="AE36" s="71"/>
      <c r="AF36" s="71"/>
      <c r="AG36" s="71"/>
      <c r="AH36" s="71"/>
      <c r="AI36" s="122">
        <v>6</v>
      </c>
      <c r="AJ36" s="122">
        <v>1.7999999999999998</v>
      </c>
      <c r="AK36" s="359">
        <v>49</v>
      </c>
      <c r="AL36" s="360">
        <v>14.7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55</v>
      </c>
      <c r="AV36" s="4">
        <f t="shared" si="2"/>
        <v>16.5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0</v>
      </c>
      <c r="BF36" s="8">
        <v>0</v>
      </c>
      <c r="BG36" s="295"/>
      <c r="BH36" s="296"/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5"/>
      <c r="CI36" s="91">
        <v>20.6</v>
      </c>
      <c r="CJ36" s="325">
        <v>6.5</v>
      </c>
      <c r="CK36" s="299"/>
      <c r="CL36" s="299"/>
      <c r="CM36" s="326">
        <v>5.15</v>
      </c>
      <c r="CN36" s="327">
        <v>1.5</v>
      </c>
      <c r="CO36" s="8">
        <f t="shared" si="22"/>
        <v>25.75</v>
      </c>
      <c r="CP36" s="8">
        <f t="shared" si="23"/>
        <v>8</v>
      </c>
      <c r="CQ36" s="343">
        <v>247.40625</v>
      </c>
      <c r="CR36" s="343"/>
      <c r="CS36" s="343"/>
      <c r="CT36" s="356"/>
      <c r="CU36" s="344">
        <v>18.556701030927837</v>
      </c>
      <c r="CV36" s="196"/>
      <c r="CW36" s="345">
        <v>63.814432989690722</v>
      </c>
      <c r="CX36" s="300"/>
      <c r="CY36" s="300"/>
      <c r="CZ36" s="300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8">
        <v>42.37</v>
      </c>
      <c r="DL36" s="328">
        <v>14.12</v>
      </c>
      <c r="DM36" s="78">
        <f t="shared" si="28"/>
        <v>42.37</v>
      </c>
      <c r="DN36" s="78">
        <f t="shared" si="29"/>
        <v>14.12</v>
      </c>
      <c r="DO36" s="328">
        <v>41.1</v>
      </c>
      <c r="DP36" s="328">
        <v>13.700000000000001</v>
      </c>
      <c r="DQ36" s="329"/>
      <c r="DR36" s="329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0">
        <v>39.18</v>
      </c>
      <c r="EH36" s="331">
        <v>9.7949999999999999</v>
      </c>
      <c r="EI36" s="94">
        <v>116.36</v>
      </c>
      <c r="EJ36" s="94">
        <v>29.09</v>
      </c>
      <c r="EK36" s="326">
        <v>40.340000000000003</v>
      </c>
      <c r="EL36" s="332">
        <v>10.085000000000001</v>
      </c>
      <c r="EM36" s="333"/>
      <c r="EN36" s="333"/>
      <c r="EO36" s="333"/>
      <c r="EP36" s="333"/>
      <c r="EQ36" s="8">
        <f t="shared" si="31"/>
        <v>195.88</v>
      </c>
      <c r="ER36" s="8">
        <f t="shared" si="32"/>
        <v>48.97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1">
        <v>27</v>
      </c>
      <c r="FB36" s="334">
        <v>0</v>
      </c>
      <c r="FC36" s="114">
        <v>28</v>
      </c>
      <c r="FD36" s="327"/>
      <c r="FE36" s="8"/>
      <c r="FF36" s="8"/>
      <c r="FG36" s="305"/>
      <c r="FH36" s="306"/>
      <c r="FI36" s="8"/>
      <c r="FJ36" s="8"/>
      <c r="FK36" s="8"/>
      <c r="FL36" s="8"/>
      <c r="FM36" s="327"/>
      <c r="FN36" s="327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7"/>
      <c r="GL36" s="297"/>
      <c r="GM36" s="309"/>
      <c r="GN36" s="310"/>
      <c r="GO36" s="299">
        <v>6</v>
      </c>
      <c r="GP36" s="311">
        <v>0</v>
      </c>
      <c r="GQ36" s="311"/>
      <c r="GR36" s="311"/>
      <c r="GS36" s="310"/>
      <c r="GT36" s="310"/>
      <c r="GU36" s="310">
        <v>3</v>
      </c>
      <c r="GV36" s="310">
        <v>0</v>
      </c>
      <c r="GW36" s="310"/>
      <c r="GX36" s="310"/>
      <c r="GY36" s="310">
        <v>2.4</v>
      </c>
      <c r="GZ36" s="310">
        <v>0</v>
      </c>
      <c r="HA36" s="8">
        <f t="shared" si="39"/>
        <v>11.4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2.8</v>
      </c>
      <c r="HZ36" s="335">
        <v>0.7</v>
      </c>
      <c r="IA36" s="312"/>
      <c r="IB36" s="304"/>
      <c r="IC36" s="337">
        <v>12</v>
      </c>
      <c r="ID36" s="130">
        <v>3</v>
      </c>
      <c r="IE36" s="313"/>
      <c r="IF36" s="313"/>
      <c r="IG36" s="8">
        <f t="shared" si="84"/>
        <v>14.8</v>
      </c>
      <c r="IH36" s="8">
        <f t="shared" si="45"/>
        <v>3.7</v>
      </c>
      <c r="II36" s="8"/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5"/>
      <c r="JD36" s="285"/>
      <c r="JE36" s="8">
        <f t="shared" si="46"/>
        <v>10.31</v>
      </c>
      <c r="JF36" s="8">
        <f t="shared" si="47"/>
        <v>0</v>
      </c>
      <c r="JG36" s="335">
        <v>6.5372000000000003</v>
      </c>
      <c r="JH36" s="335">
        <v>1</v>
      </c>
      <c r="JI36" s="335">
        <v>6.5373000000000001</v>
      </c>
      <c r="JJ36" s="335">
        <v>1</v>
      </c>
      <c r="JK36" s="335"/>
      <c r="JL36" s="335"/>
      <c r="JM36" s="91">
        <v>51.55</v>
      </c>
      <c r="JN36" s="335">
        <v>11</v>
      </c>
      <c r="JO36" s="91">
        <v>0</v>
      </c>
      <c r="JP36" s="335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6">
        <v>0</v>
      </c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35">
        <v>0</v>
      </c>
      <c r="LK36" s="79">
        <v>24.02</v>
      </c>
      <c r="LL36" s="358">
        <v>0</v>
      </c>
      <c r="LM36" s="79">
        <v>6.5750000000000002</v>
      </c>
      <c r="LN36" s="339">
        <v>0</v>
      </c>
      <c r="LO36" s="75"/>
      <c r="LP36" s="352"/>
      <c r="LQ36" s="322"/>
      <c r="LR36" s="322"/>
      <c r="LS36" s="4">
        <f t="shared" si="59"/>
        <v>54.795000000000002</v>
      </c>
      <c r="LT36" s="4">
        <f t="shared" si="60"/>
        <v>0</v>
      </c>
      <c r="LU36" s="323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6"/>
      <c r="MD36" s="324"/>
      <c r="ME36" s="75"/>
      <c r="MF36" s="4"/>
      <c r="MG36" s="9"/>
      <c r="MH36" s="4"/>
      <c r="MI36" s="4">
        <f t="shared" si="63"/>
        <v>0</v>
      </c>
      <c r="MJ36" s="4">
        <f t="shared" si="64"/>
        <v>0</v>
      </c>
      <c r="MK36" s="340">
        <v>1.2</v>
      </c>
      <c r="ML36" s="92"/>
      <c r="MM36" s="114">
        <v>0.8</v>
      </c>
      <c r="MN36" s="341"/>
      <c r="MO36" s="4">
        <f t="shared" si="65"/>
        <v>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2">
        <v>0</v>
      </c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7"/>
      <c r="NL36" s="301"/>
      <c r="NM36" s="301">
        <f t="shared" si="77"/>
        <v>0</v>
      </c>
      <c r="NN36" s="301">
        <f t="shared" si="78"/>
        <v>0</v>
      </c>
      <c r="NO36" s="74">
        <v>0.54</v>
      </c>
      <c r="NP36" s="74"/>
      <c r="NQ36" s="74">
        <v>0</v>
      </c>
      <c r="NR36" s="74"/>
      <c r="NS36" s="74">
        <v>0.92</v>
      </c>
      <c r="NT36" s="74"/>
      <c r="NU36" s="351">
        <v>0.28999999999999998</v>
      </c>
      <c r="NV36" s="351"/>
      <c r="NW36" s="4">
        <f t="shared" si="79"/>
        <v>1.75</v>
      </c>
      <c r="NX36" s="4">
        <f t="shared" si="12"/>
        <v>0</v>
      </c>
      <c r="NY36" s="74">
        <v>1.4</v>
      </c>
      <c r="NZ36" s="74"/>
      <c r="OA36" s="357">
        <v>0</v>
      </c>
      <c r="OB36" s="74"/>
      <c r="OC36" s="357">
        <v>0</v>
      </c>
      <c r="OD36" s="74"/>
      <c r="OE36" s="74">
        <v>0</v>
      </c>
      <c r="OF36" s="74"/>
      <c r="OG36" s="4">
        <f t="shared" si="80"/>
        <v>1.4</v>
      </c>
      <c r="OH36" s="4">
        <f t="shared" si="81"/>
        <v>0</v>
      </c>
      <c r="OI36" s="196">
        <v>0.51</v>
      </c>
      <c r="OJ36" s="301"/>
      <c r="OK36" s="347">
        <v>0.15</v>
      </c>
      <c r="OL36" s="301"/>
      <c r="OM36" s="196">
        <v>0.16</v>
      </c>
      <c r="ON36" s="301"/>
      <c r="OO36" s="301">
        <f t="shared" si="82"/>
        <v>0.66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>
        <v>5</v>
      </c>
      <c r="Z37" s="78">
        <v>2.2222222222222223</v>
      </c>
      <c r="AA37" s="9"/>
      <c r="AB37" s="285"/>
      <c r="AC37" s="8">
        <f t="shared" si="17"/>
        <v>5</v>
      </c>
      <c r="AD37" s="8">
        <f t="shared" si="18"/>
        <v>2.2222222222222223</v>
      </c>
      <c r="AE37" s="71"/>
      <c r="AF37" s="71"/>
      <c r="AG37" s="71"/>
      <c r="AH37" s="71"/>
      <c r="AI37" s="122">
        <v>6</v>
      </c>
      <c r="AJ37" s="122">
        <v>1.7999999999999998</v>
      </c>
      <c r="AK37" s="359">
        <v>49</v>
      </c>
      <c r="AL37" s="360">
        <v>14.7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55</v>
      </c>
      <c r="AV37" s="4">
        <f t="shared" si="2"/>
        <v>16.5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0</v>
      </c>
      <c r="BF37" s="8">
        <v>0</v>
      </c>
      <c r="BG37" s="295"/>
      <c r="BH37" s="296"/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5"/>
      <c r="CI37" s="91">
        <v>20.6</v>
      </c>
      <c r="CJ37" s="325">
        <v>6.5</v>
      </c>
      <c r="CK37" s="299"/>
      <c r="CL37" s="299"/>
      <c r="CM37" s="326">
        <v>5.15</v>
      </c>
      <c r="CN37" s="327">
        <v>1.5</v>
      </c>
      <c r="CO37" s="8">
        <f t="shared" si="22"/>
        <v>25.75</v>
      </c>
      <c r="CP37" s="8">
        <f t="shared" si="23"/>
        <v>8</v>
      </c>
      <c r="CQ37" s="343">
        <v>247.40625</v>
      </c>
      <c r="CR37" s="343"/>
      <c r="CS37" s="343"/>
      <c r="CT37" s="356"/>
      <c r="CU37" s="344">
        <v>18.556701030927837</v>
      </c>
      <c r="CV37" s="196"/>
      <c r="CW37" s="345">
        <v>63.814432989690722</v>
      </c>
      <c r="CX37" s="300"/>
      <c r="CY37" s="300"/>
      <c r="CZ37" s="300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8">
        <v>42.37</v>
      </c>
      <c r="DL37" s="328">
        <v>14.12</v>
      </c>
      <c r="DM37" s="78">
        <f t="shared" si="28"/>
        <v>42.37</v>
      </c>
      <c r="DN37" s="78">
        <f t="shared" si="29"/>
        <v>14.12</v>
      </c>
      <c r="DO37" s="328">
        <v>41.1</v>
      </c>
      <c r="DP37" s="328">
        <v>13.700000000000001</v>
      </c>
      <c r="DQ37" s="329"/>
      <c r="DR37" s="329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0">
        <v>39.18</v>
      </c>
      <c r="EH37" s="331">
        <v>9.7949999999999999</v>
      </c>
      <c r="EI37" s="94">
        <v>116.36</v>
      </c>
      <c r="EJ37" s="94">
        <v>29.09</v>
      </c>
      <c r="EK37" s="326">
        <v>40.340000000000003</v>
      </c>
      <c r="EL37" s="332">
        <v>10.085000000000001</v>
      </c>
      <c r="EM37" s="333"/>
      <c r="EN37" s="333"/>
      <c r="EO37" s="333"/>
      <c r="EP37" s="333"/>
      <c r="EQ37" s="8">
        <f t="shared" si="31"/>
        <v>195.88</v>
      </c>
      <c r="ER37" s="8">
        <f t="shared" si="32"/>
        <v>48.97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1">
        <v>27</v>
      </c>
      <c r="FB37" s="334">
        <v>0</v>
      </c>
      <c r="FC37" s="114">
        <v>28</v>
      </c>
      <c r="FD37" s="327"/>
      <c r="FE37" s="8"/>
      <c r="FF37" s="8"/>
      <c r="FG37" s="305"/>
      <c r="FH37" s="306"/>
      <c r="FI37" s="8"/>
      <c r="FJ37" s="8"/>
      <c r="FK37" s="8"/>
      <c r="FL37" s="8"/>
      <c r="FM37" s="327"/>
      <c r="FN37" s="327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7"/>
      <c r="GL37" s="297"/>
      <c r="GM37" s="309"/>
      <c r="GN37" s="310"/>
      <c r="GO37" s="299">
        <v>6</v>
      </c>
      <c r="GP37" s="311">
        <v>0</v>
      </c>
      <c r="GQ37" s="311"/>
      <c r="GR37" s="311"/>
      <c r="GS37" s="310"/>
      <c r="GT37" s="310"/>
      <c r="GU37" s="310">
        <v>3</v>
      </c>
      <c r="GV37" s="310">
        <v>0</v>
      </c>
      <c r="GW37" s="310"/>
      <c r="GX37" s="310"/>
      <c r="GY37" s="310">
        <v>2.4</v>
      </c>
      <c r="GZ37" s="310">
        <v>0</v>
      </c>
      <c r="HA37" s="8">
        <f t="shared" si="39"/>
        <v>11.4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2.8</v>
      </c>
      <c r="HZ37" s="335">
        <v>0.7</v>
      </c>
      <c r="IA37" s="312"/>
      <c r="IB37" s="304"/>
      <c r="IC37" s="337">
        <v>12</v>
      </c>
      <c r="ID37" s="130">
        <v>3</v>
      </c>
      <c r="IE37" s="313"/>
      <c r="IF37" s="313"/>
      <c r="IG37" s="8">
        <f t="shared" si="84"/>
        <v>14.8</v>
      </c>
      <c r="IH37" s="8">
        <f t="shared" si="45"/>
        <v>3.7</v>
      </c>
      <c r="II37" s="8"/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5"/>
      <c r="JD37" s="285"/>
      <c r="JE37" s="8">
        <f t="shared" si="46"/>
        <v>10.31</v>
      </c>
      <c r="JF37" s="8">
        <f t="shared" si="47"/>
        <v>0</v>
      </c>
      <c r="JG37" s="335">
        <v>6.5372000000000003</v>
      </c>
      <c r="JH37" s="335">
        <v>1</v>
      </c>
      <c r="JI37" s="335">
        <v>6.5373000000000001</v>
      </c>
      <c r="JJ37" s="335">
        <v>1</v>
      </c>
      <c r="JK37" s="335"/>
      <c r="JL37" s="335"/>
      <c r="JM37" s="91">
        <v>51.55</v>
      </c>
      <c r="JN37" s="335">
        <v>11</v>
      </c>
      <c r="JO37" s="91">
        <v>0</v>
      </c>
      <c r="JP37" s="335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6">
        <v>0</v>
      </c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35">
        <v>0</v>
      </c>
      <c r="LK37" s="79">
        <v>24.02</v>
      </c>
      <c r="LL37" s="358">
        <v>0</v>
      </c>
      <c r="LM37" s="79">
        <v>6.5750000000000002</v>
      </c>
      <c r="LN37" s="339">
        <v>0</v>
      </c>
      <c r="LO37" s="75"/>
      <c r="LP37" s="352"/>
      <c r="LQ37" s="322"/>
      <c r="LR37" s="322"/>
      <c r="LS37" s="4">
        <f t="shared" si="59"/>
        <v>54.795000000000002</v>
      </c>
      <c r="LT37" s="4">
        <f t="shared" si="60"/>
        <v>0</v>
      </c>
      <c r="LU37" s="323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6"/>
      <c r="MD37" s="324"/>
      <c r="ME37" s="75"/>
      <c r="MF37" s="4"/>
      <c r="MG37" s="9"/>
      <c r="MH37" s="4"/>
      <c r="MI37" s="4">
        <f t="shared" si="63"/>
        <v>0</v>
      </c>
      <c r="MJ37" s="4">
        <f t="shared" si="64"/>
        <v>0</v>
      </c>
      <c r="MK37" s="340">
        <v>2.1</v>
      </c>
      <c r="ML37" s="92"/>
      <c r="MM37" s="114">
        <v>1.4000000000000001</v>
      </c>
      <c r="MN37" s="341"/>
      <c r="MO37" s="4">
        <f t="shared" si="65"/>
        <v>3.5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2">
        <v>0</v>
      </c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7"/>
      <c r="NL37" s="301"/>
      <c r="NM37" s="301">
        <f t="shared" si="77"/>
        <v>0</v>
      </c>
      <c r="NN37" s="301">
        <f t="shared" si="78"/>
        <v>0</v>
      </c>
      <c r="NO37" s="74">
        <v>0.89</v>
      </c>
      <c r="NP37" s="74"/>
      <c r="NQ37" s="74">
        <v>0</v>
      </c>
      <c r="NR37" s="74"/>
      <c r="NS37" s="74">
        <v>1.51</v>
      </c>
      <c r="NT37" s="74"/>
      <c r="NU37" s="351">
        <v>0.48</v>
      </c>
      <c r="NV37" s="351"/>
      <c r="NW37" s="4">
        <f t="shared" si="79"/>
        <v>2.88</v>
      </c>
      <c r="NX37" s="4">
        <f t="shared" si="12"/>
        <v>0</v>
      </c>
      <c r="NY37" s="74">
        <v>2.4</v>
      </c>
      <c r="NZ37" s="74"/>
      <c r="OA37" s="357">
        <v>0.04</v>
      </c>
      <c r="OB37" s="74"/>
      <c r="OC37" s="357">
        <v>0.02</v>
      </c>
      <c r="OD37" s="74"/>
      <c r="OE37" s="74">
        <v>0.01</v>
      </c>
      <c r="OF37" s="74"/>
      <c r="OG37" s="4">
        <f t="shared" si="80"/>
        <v>2.4699999999999998</v>
      </c>
      <c r="OH37" s="4">
        <f t="shared" si="81"/>
        <v>0</v>
      </c>
      <c r="OI37" s="196">
        <v>0.74</v>
      </c>
      <c r="OJ37" s="301"/>
      <c r="OK37" s="347">
        <v>0.21</v>
      </c>
      <c r="OL37" s="301"/>
      <c r="OM37" s="196">
        <v>0.23</v>
      </c>
      <c r="ON37" s="301"/>
      <c r="OO37" s="301">
        <f t="shared" si="82"/>
        <v>0.95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>
        <v>5</v>
      </c>
      <c r="Z38" s="78">
        <v>2.2222222222222223</v>
      </c>
      <c r="AA38" s="9"/>
      <c r="AB38" s="285"/>
      <c r="AC38" s="8">
        <f t="shared" si="17"/>
        <v>5</v>
      </c>
      <c r="AD38" s="8">
        <f t="shared" si="18"/>
        <v>2.2222222222222223</v>
      </c>
      <c r="AE38" s="71"/>
      <c r="AF38" s="71"/>
      <c r="AG38" s="71"/>
      <c r="AH38" s="71"/>
      <c r="AI38" s="122">
        <v>6</v>
      </c>
      <c r="AJ38" s="122">
        <v>1.7999999999999998</v>
      </c>
      <c r="AK38" s="359">
        <v>49</v>
      </c>
      <c r="AL38" s="360">
        <v>14.7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55</v>
      </c>
      <c r="AV38" s="4">
        <f t="shared" si="2"/>
        <v>16.5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0</v>
      </c>
      <c r="BF38" s="8">
        <v>0</v>
      </c>
      <c r="BG38" s="295"/>
      <c r="BH38" s="296"/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5"/>
      <c r="CI38" s="91">
        <v>20.6</v>
      </c>
      <c r="CJ38" s="325">
        <v>6.5</v>
      </c>
      <c r="CK38" s="299"/>
      <c r="CL38" s="299"/>
      <c r="CM38" s="326">
        <v>5.15</v>
      </c>
      <c r="CN38" s="327">
        <v>1.5</v>
      </c>
      <c r="CO38" s="8">
        <f t="shared" si="22"/>
        <v>25.75</v>
      </c>
      <c r="CP38" s="8">
        <f t="shared" si="23"/>
        <v>8</v>
      </c>
      <c r="CQ38" s="343">
        <v>247.40625</v>
      </c>
      <c r="CR38" s="343"/>
      <c r="CS38" s="343"/>
      <c r="CT38" s="356"/>
      <c r="CU38" s="344">
        <v>18.556701030927837</v>
      </c>
      <c r="CV38" s="196"/>
      <c r="CW38" s="345">
        <v>63.814432989690722</v>
      </c>
      <c r="CX38" s="300"/>
      <c r="CY38" s="300"/>
      <c r="CZ38" s="300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8">
        <v>42.37</v>
      </c>
      <c r="DL38" s="328">
        <v>14.12</v>
      </c>
      <c r="DM38" s="78">
        <f t="shared" si="28"/>
        <v>42.37</v>
      </c>
      <c r="DN38" s="78">
        <f t="shared" si="29"/>
        <v>14.12</v>
      </c>
      <c r="DO38" s="328">
        <v>41.1</v>
      </c>
      <c r="DP38" s="328">
        <v>13.700000000000001</v>
      </c>
      <c r="DQ38" s="329"/>
      <c r="DR38" s="329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0">
        <v>39.18</v>
      </c>
      <c r="EH38" s="331">
        <v>9.7949999999999999</v>
      </c>
      <c r="EI38" s="94">
        <v>116.36</v>
      </c>
      <c r="EJ38" s="94">
        <v>29.09</v>
      </c>
      <c r="EK38" s="326">
        <v>40.340000000000003</v>
      </c>
      <c r="EL38" s="332">
        <v>10.085000000000001</v>
      </c>
      <c r="EM38" s="333"/>
      <c r="EN38" s="333"/>
      <c r="EO38" s="333"/>
      <c r="EP38" s="333"/>
      <c r="EQ38" s="8">
        <f t="shared" si="31"/>
        <v>195.88</v>
      </c>
      <c r="ER38" s="8">
        <f t="shared" si="32"/>
        <v>48.97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1">
        <v>27</v>
      </c>
      <c r="FB38" s="334">
        <v>0</v>
      </c>
      <c r="FC38" s="114">
        <v>28</v>
      </c>
      <c r="FD38" s="327"/>
      <c r="FE38" s="8"/>
      <c r="FF38" s="8"/>
      <c r="FG38" s="305"/>
      <c r="FH38" s="306"/>
      <c r="FI38" s="8"/>
      <c r="FJ38" s="8"/>
      <c r="FK38" s="8"/>
      <c r="FL38" s="8"/>
      <c r="FM38" s="327"/>
      <c r="FN38" s="327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7"/>
      <c r="GL38" s="297"/>
      <c r="GM38" s="309"/>
      <c r="GN38" s="310"/>
      <c r="GO38" s="299">
        <v>6</v>
      </c>
      <c r="GP38" s="311">
        <v>0</v>
      </c>
      <c r="GQ38" s="311"/>
      <c r="GR38" s="311"/>
      <c r="GS38" s="310"/>
      <c r="GT38" s="310"/>
      <c r="GU38" s="310">
        <v>3</v>
      </c>
      <c r="GV38" s="310">
        <v>0</v>
      </c>
      <c r="GW38" s="310"/>
      <c r="GX38" s="310"/>
      <c r="GY38" s="310">
        <v>2.4</v>
      </c>
      <c r="GZ38" s="310">
        <v>0</v>
      </c>
      <c r="HA38" s="8">
        <f t="shared" si="39"/>
        <v>11.4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2.8</v>
      </c>
      <c r="HZ38" s="335">
        <v>0.7</v>
      </c>
      <c r="IA38" s="312"/>
      <c r="IB38" s="304"/>
      <c r="IC38" s="337">
        <v>12</v>
      </c>
      <c r="ID38" s="130">
        <v>3</v>
      </c>
      <c r="IE38" s="313"/>
      <c r="IF38" s="313"/>
      <c r="IG38" s="8">
        <f t="shared" si="84"/>
        <v>14.8</v>
      </c>
      <c r="IH38" s="8">
        <f t="shared" si="45"/>
        <v>3.7</v>
      </c>
      <c r="II38" s="8"/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5"/>
      <c r="JD38" s="285"/>
      <c r="JE38" s="8">
        <f t="shared" si="46"/>
        <v>10.31</v>
      </c>
      <c r="JF38" s="8">
        <f t="shared" si="47"/>
        <v>0</v>
      </c>
      <c r="JG38" s="335">
        <v>6.5372000000000003</v>
      </c>
      <c r="JH38" s="335">
        <v>1</v>
      </c>
      <c r="JI38" s="335">
        <v>6.5373000000000001</v>
      </c>
      <c r="JJ38" s="335">
        <v>1</v>
      </c>
      <c r="JK38" s="335"/>
      <c r="JL38" s="335"/>
      <c r="JM38" s="91">
        <v>51.55</v>
      </c>
      <c r="JN38" s="335">
        <v>11</v>
      </c>
      <c r="JO38" s="91">
        <v>0</v>
      </c>
      <c r="JP38" s="335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6">
        <v>0</v>
      </c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35">
        <v>0</v>
      </c>
      <c r="LK38" s="79">
        <v>24.02</v>
      </c>
      <c r="LL38" s="358">
        <v>0</v>
      </c>
      <c r="LM38" s="79">
        <v>6.5750000000000002</v>
      </c>
      <c r="LN38" s="339">
        <v>0</v>
      </c>
      <c r="LO38" s="75"/>
      <c r="LP38" s="352"/>
      <c r="LQ38" s="322"/>
      <c r="LR38" s="322"/>
      <c r="LS38" s="4">
        <f t="shared" si="59"/>
        <v>54.795000000000002</v>
      </c>
      <c r="LT38" s="4">
        <f t="shared" si="60"/>
        <v>0</v>
      </c>
      <c r="LU38" s="323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6"/>
      <c r="MD38" s="324"/>
      <c r="ME38" s="75"/>
      <c r="MF38" s="4"/>
      <c r="MG38" s="9"/>
      <c r="MH38" s="4"/>
      <c r="MI38" s="4">
        <f t="shared" si="63"/>
        <v>0</v>
      </c>
      <c r="MJ38" s="4">
        <f t="shared" si="64"/>
        <v>0</v>
      </c>
      <c r="MK38" s="340">
        <v>3.456</v>
      </c>
      <c r="ML38" s="92"/>
      <c r="MM38" s="114">
        <v>2.3039999999999998</v>
      </c>
      <c r="MN38" s="341"/>
      <c r="MO38" s="4">
        <f t="shared" si="65"/>
        <v>5.76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2">
        <v>0</v>
      </c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7"/>
      <c r="NL38" s="301"/>
      <c r="NM38" s="301">
        <f t="shared" si="77"/>
        <v>0</v>
      </c>
      <c r="NN38" s="301">
        <f t="shared" si="78"/>
        <v>0</v>
      </c>
      <c r="NO38" s="74">
        <v>1.35</v>
      </c>
      <c r="NP38" s="74"/>
      <c r="NQ38" s="74">
        <v>0</v>
      </c>
      <c r="NR38" s="74"/>
      <c r="NS38" s="74">
        <v>2.2799999999999998</v>
      </c>
      <c r="NT38" s="74"/>
      <c r="NU38" s="351">
        <v>0.73</v>
      </c>
      <c r="NV38" s="351"/>
      <c r="NW38" s="4">
        <f t="shared" si="79"/>
        <v>4.3599999999999994</v>
      </c>
      <c r="NX38" s="4">
        <f t="shared" si="12"/>
        <v>0</v>
      </c>
      <c r="NY38" s="74">
        <v>3.5</v>
      </c>
      <c r="NZ38" s="74"/>
      <c r="OA38" s="357">
        <v>0.02</v>
      </c>
      <c r="OB38" s="74"/>
      <c r="OC38" s="357">
        <v>0</v>
      </c>
      <c r="OD38" s="74"/>
      <c r="OE38" s="74">
        <v>0</v>
      </c>
      <c r="OF38" s="74"/>
      <c r="OG38" s="4">
        <f t="shared" si="80"/>
        <v>3.52</v>
      </c>
      <c r="OH38" s="4">
        <f t="shared" si="81"/>
        <v>0</v>
      </c>
      <c r="OI38" s="196">
        <v>0.99</v>
      </c>
      <c r="OJ38" s="301"/>
      <c r="OK38" s="347">
        <v>0.28000000000000003</v>
      </c>
      <c r="OL38" s="301"/>
      <c r="OM38" s="196">
        <v>0.31</v>
      </c>
      <c r="ON38" s="301"/>
      <c r="OO38" s="301">
        <f t="shared" si="82"/>
        <v>1.27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>
        <v>5</v>
      </c>
      <c r="Z39" s="78">
        <v>2.2222222222222223</v>
      </c>
      <c r="AA39" s="9"/>
      <c r="AB39" s="285"/>
      <c r="AC39" s="8">
        <f t="shared" si="17"/>
        <v>5</v>
      </c>
      <c r="AD39" s="8">
        <f t="shared" si="18"/>
        <v>2.2222222222222223</v>
      </c>
      <c r="AE39" s="71"/>
      <c r="AF39" s="71"/>
      <c r="AG39" s="71"/>
      <c r="AH39" s="71"/>
      <c r="AI39" s="122">
        <v>6</v>
      </c>
      <c r="AJ39" s="122">
        <v>1.7999999999999998</v>
      </c>
      <c r="AK39" s="359">
        <v>49</v>
      </c>
      <c r="AL39" s="360">
        <v>14.7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55</v>
      </c>
      <c r="AV39" s="4">
        <f t="shared" si="2"/>
        <v>16.5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0</v>
      </c>
      <c r="BF39" s="8">
        <v>0</v>
      </c>
      <c r="BG39" s="295"/>
      <c r="BH39" s="296"/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5"/>
      <c r="CI39" s="91">
        <v>20.6</v>
      </c>
      <c r="CJ39" s="325">
        <v>6.5</v>
      </c>
      <c r="CK39" s="299"/>
      <c r="CL39" s="299"/>
      <c r="CM39" s="326">
        <v>5.15</v>
      </c>
      <c r="CN39" s="327">
        <v>1.5</v>
      </c>
      <c r="CO39" s="8">
        <f t="shared" si="22"/>
        <v>25.75</v>
      </c>
      <c r="CP39" s="8">
        <f t="shared" si="23"/>
        <v>8</v>
      </c>
      <c r="CQ39" s="343">
        <v>247.40625</v>
      </c>
      <c r="CR39" s="343"/>
      <c r="CS39" s="343"/>
      <c r="CT39" s="356"/>
      <c r="CU39" s="344">
        <v>18.556701030927837</v>
      </c>
      <c r="CV39" s="196"/>
      <c r="CW39" s="345">
        <v>63.814432989690722</v>
      </c>
      <c r="CX39" s="300"/>
      <c r="CY39" s="300"/>
      <c r="CZ39" s="300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8">
        <v>42.37</v>
      </c>
      <c r="DL39" s="328">
        <v>14.12</v>
      </c>
      <c r="DM39" s="78">
        <f t="shared" si="28"/>
        <v>42.37</v>
      </c>
      <c r="DN39" s="78">
        <f t="shared" si="29"/>
        <v>14.12</v>
      </c>
      <c r="DO39" s="328">
        <v>41.1</v>
      </c>
      <c r="DP39" s="328">
        <v>13.700000000000001</v>
      </c>
      <c r="DQ39" s="329"/>
      <c r="DR39" s="329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0">
        <v>39.18</v>
      </c>
      <c r="EH39" s="331">
        <v>9.7949999999999999</v>
      </c>
      <c r="EI39" s="94">
        <v>116.36</v>
      </c>
      <c r="EJ39" s="94">
        <v>29.09</v>
      </c>
      <c r="EK39" s="326">
        <v>40.340000000000003</v>
      </c>
      <c r="EL39" s="332">
        <v>10.085000000000001</v>
      </c>
      <c r="EM39" s="333"/>
      <c r="EN39" s="333"/>
      <c r="EO39" s="333"/>
      <c r="EP39" s="333"/>
      <c r="EQ39" s="8">
        <f t="shared" si="31"/>
        <v>195.88</v>
      </c>
      <c r="ER39" s="8">
        <f t="shared" si="32"/>
        <v>48.97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1">
        <v>27</v>
      </c>
      <c r="FB39" s="334">
        <v>0</v>
      </c>
      <c r="FC39" s="114">
        <v>28</v>
      </c>
      <c r="FD39" s="327"/>
      <c r="FE39" s="8"/>
      <c r="FF39" s="8"/>
      <c r="FG39" s="305"/>
      <c r="FH39" s="306"/>
      <c r="FI39" s="8"/>
      <c r="FJ39" s="8"/>
      <c r="FK39" s="8"/>
      <c r="FL39" s="8"/>
      <c r="FM39" s="327"/>
      <c r="FN39" s="327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7"/>
      <c r="GL39" s="297"/>
      <c r="GM39" s="309"/>
      <c r="GN39" s="310"/>
      <c r="GO39" s="299">
        <v>3</v>
      </c>
      <c r="GP39" s="311">
        <v>0</v>
      </c>
      <c r="GQ39" s="311"/>
      <c r="GR39" s="311"/>
      <c r="GS39" s="310"/>
      <c r="GT39" s="310"/>
      <c r="GU39" s="310">
        <v>3</v>
      </c>
      <c r="GV39" s="310">
        <v>0</v>
      </c>
      <c r="GW39" s="310"/>
      <c r="GX39" s="310"/>
      <c r="GY39" s="310">
        <v>2.4</v>
      </c>
      <c r="GZ39" s="310">
        <v>0</v>
      </c>
      <c r="HA39" s="8">
        <f t="shared" si="39"/>
        <v>8.4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2.8</v>
      </c>
      <c r="HZ39" s="335">
        <v>0.7</v>
      </c>
      <c r="IA39" s="312"/>
      <c r="IB39" s="304"/>
      <c r="IC39" s="337">
        <v>12</v>
      </c>
      <c r="ID39" s="130">
        <v>3</v>
      </c>
      <c r="IE39" s="313"/>
      <c r="IF39" s="313"/>
      <c r="IG39" s="8">
        <f t="shared" si="84"/>
        <v>14.8</v>
      </c>
      <c r="IH39" s="8">
        <f t="shared" si="45"/>
        <v>3.7</v>
      </c>
      <c r="II39" s="8"/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5"/>
      <c r="JD39" s="285"/>
      <c r="JE39" s="8">
        <f t="shared" si="46"/>
        <v>10.31</v>
      </c>
      <c r="JF39" s="8">
        <f t="shared" si="47"/>
        <v>0</v>
      </c>
      <c r="JG39" s="335">
        <v>6.5372000000000003</v>
      </c>
      <c r="JH39" s="335">
        <v>1</v>
      </c>
      <c r="JI39" s="335">
        <v>6.5373000000000001</v>
      </c>
      <c r="JJ39" s="335">
        <v>1</v>
      </c>
      <c r="JK39" s="335"/>
      <c r="JL39" s="335"/>
      <c r="JM39" s="91">
        <v>51.55</v>
      </c>
      <c r="JN39" s="335">
        <v>11</v>
      </c>
      <c r="JO39" s="91">
        <v>0</v>
      </c>
      <c r="JP39" s="335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6">
        <v>0</v>
      </c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35">
        <v>0</v>
      </c>
      <c r="LK39" s="79">
        <v>24.02</v>
      </c>
      <c r="LL39" s="358">
        <v>0</v>
      </c>
      <c r="LM39" s="79">
        <v>6.5750000000000002</v>
      </c>
      <c r="LN39" s="339">
        <v>0</v>
      </c>
      <c r="LO39" s="75"/>
      <c r="LP39" s="352"/>
      <c r="LQ39" s="322"/>
      <c r="LR39" s="322"/>
      <c r="LS39" s="4">
        <f t="shared" si="59"/>
        <v>54.795000000000002</v>
      </c>
      <c r="LT39" s="4">
        <f t="shared" si="60"/>
        <v>0</v>
      </c>
      <c r="LU39" s="323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6"/>
      <c r="MD39" s="324"/>
      <c r="ME39" s="75"/>
      <c r="MF39" s="4"/>
      <c r="MG39" s="9"/>
      <c r="MH39" s="4"/>
      <c r="MI39" s="4">
        <f t="shared" si="63"/>
        <v>0</v>
      </c>
      <c r="MJ39" s="4">
        <f t="shared" si="64"/>
        <v>0</v>
      </c>
      <c r="MK39" s="340">
        <v>4.38</v>
      </c>
      <c r="ML39" s="92"/>
      <c r="MM39" s="114">
        <v>2.92</v>
      </c>
      <c r="MN39" s="341"/>
      <c r="MO39" s="4">
        <f t="shared" si="65"/>
        <v>7.3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2">
        <v>0</v>
      </c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7"/>
      <c r="NL39" s="301"/>
      <c r="NM39" s="301">
        <f t="shared" si="77"/>
        <v>0</v>
      </c>
      <c r="NN39" s="301">
        <f t="shared" si="78"/>
        <v>0</v>
      </c>
      <c r="NO39" s="74">
        <v>1.87</v>
      </c>
      <c r="NP39" s="74"/>
      <c r="NQ39" s="74">
        <v>0</v>
      </c>
      <c r="NR39" s="74"/>
      <c r="NS39" s="74">
        <v>3.16</v>
      </c>
      <c r="NT39" s="74"/>
      <c r="NU39" s="351">
        <v>1.02</v>
      </c>
      <c r="NV39" s="351"/>
      <c r="NW39" s="4">
        <f t="shared" si="79"/>
        <v>6.0500000000000007</v>
      </c>
      <c r="NX39" s="4">
        <f t="shared" si="12"/>
        <v>0</v>
      </c>
      <c r="NY39" s="74">
        <v>6</v>
      </c>
      <c r="NZ39" s="74"/>
      <c r="OA39" s="357">
        <v>0.04</v>
      </c>
      <c r="OB39" s="74"/>
      <c r="OC39" s="357">
        <v>0.02</v>
      </c>
      <c r="OD39" s="74"/>
      <c r="OE39" s="74">
        <v>0.01</v>
      </c>
      <c r="OF39" s="74"/>
      <c r="OG39" s="4">
        <f t="shared" si="80"/>
        <v>6.0699999999999994</v>
      </c>
      <c r="OH39" s="4">
        <f t="shared" si="81"/>
        <v>0</v>
      </c>
      <c r="OI39" s="196">
        <v>1.38</v>
      </c>
      <c r="OJ39" s="301"/>
      <c r="OK39" s="347">
        <v>0.39</v>
      </c>
      <c r="OL39" s="301"/>
      <c r="OM39" s="196">
        <v>0.43</v>
      </c>
      <c r="ON39" s="301"/>
      <c r="OO39" s="301">
        <f t="shared" si="82"/>
        <v>1.77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>
        <v>5</v>
      </c>
      <c r="Z40" s="78">
        <v>2.2222222222222223</v>
      </c>
      <c r="AA40" s="9"/>
      <c r="AB40" s="285"/>
      <c r="AC40" s="8">
        <f t="shared" si="17"/>
        <v>5</v>
      </c>
      <c r="AD40" s="8">
        <f t="shared" si="18"/>
        <v>2.2222222222222223</v>
      </c>
      <c r="AE40" s="71"/>
      <c r="AF40" s="71"/>
      <c r="AG40" s="71"/>
      <c r="AH40" s="71"/>
      <c r="AI40" s="122">
        <v>6</v>
      </c>
      <c r="AJ40" s="122">
        <v>1.7999999999999998</v>
      </c>
      <c r="AK40" s="359">
        <v>49</v>
      </c>
      <c r="AL40" s="360">
        <v>14.7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55</v>
      </c>
      <c r="AV40" s="4">
        <f t="shared" si="2"/>
        <v>16.5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0</v>
      </c>
      <c r="BF40" s="8">
        <v>0</v>
      </c>
      <c r="BG40" s="295"/>
      <c r="BH40" s="296"/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5"/>
      <c r="CI40" s="91">
        <v>20.6</v>
      </c>
      <c r="CJ40" s="325">
        <v>6.5</v>
      </c>
      <c r="CK40" s="299"/>
      <c r="CL40" s="299"/>
      <c r="CM40" s="326">
        <v>5.15</v>
      </c>
      <c r="CN40" s="327">
        <v>1.5</v>
      </c>
      <c r="CO40" s="8">
        <f t="shared" si="22"/>
        <v>25.75</v>
      </c>
      <c r="CP40" s="8">
        <f t="shared" si="23"/>
        <v>8</v>
      </c>
      <c r="CQ40" s="343">
        <v>247.40625</v>
      </c>
      <c r="CR40" s="343"/>
      <c r="CS40" s="343"/>
      <c r="CT40" s="356"/>
      <c r="CU40" s="344">
        <v>18.556701030927837</v>
      </c>
      <c r="CV40" s="196"/>
      <c r="CW40" s="345">
        <v>63.814432989690722</v>
      </c>
      <c r="CX40" s="300"/>
      <c r="CY40" s="300"/>
      <c r="CZ40" s="300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8">
        <v>42.37</v>
      </c>
      <c r="DL40" s="328">
        <v>14.12</v>
      </c>
      <c r="DM40" s="78">
        <f t="shared" si="28"/>
        <v>42.37</v>
      </c>
      <c r="DN40" s="78">
        <f t="shared" si="29"/>
        <v>14.12</v>
      </c>
      <c r="DO40" s="328">
        <v>41.1</v>
      </c>
      <c r="DP40" s="328">
        <v>13.700000000000001</v>
      </c>
      <c r="DQ40" s="329"/>
      <c r="DR40" s="329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0">
        <v>39.18</v>
      </c>
      <c r="EH40" s="331">
        <v>9.7949999999999999</v>
      </c>
      <c r="EI40" s="94">
        <v>116.36</v>
      </c>
      <c r="EJ40" s="94">
        <v>29.09</v>
      </c>
      <c r="EK40" s="326">
        <v>40.340000000000003</v>
      </c>
      <c r="EL40" s="332">
        <v>10.085000000000001</v>
      </c>
      <c r="EM40" s="333"/>
      <c r="EN40" s="333"/>
      <c r="EO40" s="333"/>
      <c r="EP40" s="333"/>
      <c r="EQ40" s="8">
        <f t="shared" si="31"/>
        <v>195.88</v>
      </c>
      <c r="ER40" s="8">
        <f t="shared" si="32"/>
        <v>48.97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1">
        <v>27</v>
      </c>
      <c r="FB40" s="334">
        <v>0</v>
      </c>
      <c r="FC40" s="114">
        <v>28</v>
      </c>
      <c r="FD40" s="327"/>
      <c r="FE40" s="8"/>
      <c r="FF40" s="8"/>
      <c r="FG40" s="305"/>
      <c r="FH40" s="306"/>
      <c r="FI40" s="8"/>
      <c r="FJ40" s="8"/>
      <c r="FK40" s="8"/>
      <c r="FL40" s="8"/>
      <c r="FM40" s="327"/>
      <c r="FN40" s="327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7"/>
      <c r="GL40" s="297"/>
      <c r="GM40" s="309"/>
      <c r="GN40" s="310"/>
      <c r="GO40" s="299">
        <v>3</v>
      </c>
      <c r="GP40" s="311">
        <v>0</v>
      </c>
      <c r="GQ40" s="311"/>
      <c r="GR40" s="311"/>
      <c r="GS40" s="310"/>
      <c r="GT40" s="310"/>
      <c r="GU40" s="310">
        <v>3</v>
      </c>
      <c r="GV40" s="310">
        <v>0</v>
      </c>
      <c r="GW40" s="310"/>
      <c r="GX40" s="310"/>
      <c r="GY40" s="310">
        <v>2.4</v>
      </c>
      <c r="GZ40" s="310">
        <v>0</v>
      </c>
      <c r="HA40" s="8">
        <f t="shared" si="39"/>
        <v>8.4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2.8</v>
      </c>
      <c r="HZ40" s="335">
        <v>0.7</v>
      </c>
      <c r="IA40" s="312"/>
      <c r="IB40" s="304"/>
      <c r="IC40" s="337">
        <v>12</v>
      </c>
      <c r="ID40" s="130">
        <v>3</v>
      </c>
      <c r="IE40" s="313"/>
      <c r="IF40" s="313"/>
      <c r="IG40" s="8">
        <f t="shared" si="84"/>
        <v>14.8</v>
      </c>
      <c r="IH40" s="8">
        <f t="shared" si="45"/>
        <v>3.7</v>
      </c>
      <c r="II40" s="8"/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5"/>
      <c r="JD40" s="285"/>
      <c r="JE40" s="8">
        <f t="shared" si="46"/>
        <v>10.31</v>
      </c>
      <c r="JF40" s="8">
        <f t="shared" si="47"/>
        <v>0</v>
      </c>
      <c r="JG40" s="335">
        <v>6.5372000000000003</v>
      </c>
      <c r="JH40" s="335">
        <v>1</v>
      </c>
      <c r="JI40" s="335">
        <v>6.5373000000000001</v>
      </c>
      <c r="JJ40" s="335">
        <v>1</v>
      </c>
      <c r="JK40" s="335"/>
      <c r="JL40" s="335"/>
      <c r="JM40" s="91">
        <v>51.55</v>
      </c>
      <c r="JN40" s="335">
        <v>11</v>
      </c>
      <c r="JO40" s="91">
        <v>0</v>
      </c>
      <c r="JP40" s="335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6">
        <v>0</v>
      </c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35">
        <v>0</v>
      </c>
      <c r="LK40" s="79">
        <v>24.02</v>
      </c>
      <c r="LL40" s="358">
        <v>0</v>
      </c>
      <c r="LM40" s="79">
        <v>6.5750000000000002</v>
      </c>
      <c r="LN40" s="339">
        <v>0</v>
      </c>
      <c r="LO40" s="75"/>
      <c r="LP40" s="352"/>
      <c r="LQ40" s="322"/>
      <c r="LR40" s="322"/>
      <c r="LS40" s="4">
        <f t="shared" si="59"/>
        <v>54.795000000000002</v>
      </c>
      <c r="LT40" s="4">
        <f t="shared" si="60"/>
        <v>0</v>
      </c>
      <c r="LU40" s="323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6"/>
      <c r="MD40" s="324"/>
      <c r="ME40" s="75"/>
      <c r="MF40" s="4"/>
      <c r="MG40" s="9"/>
      <c r="MH40" s="4"/>
      <c r="MI40" s="4">
        <f t="shared" si="63"/>
        <v>0</v>
      </c>
      <c r="MJ40" s="4">
        <f t="shared" si="64"/>
        <v>0</v>
      </c>
      <c r="MK40" s="340">
        <v>5.6040000000000001</v>
      </c>
      <c r="ML40" s="92"/>
      <c r="MM40" s="114">
        <v>3.7360000000000002</v>
      </c>
      <c r="MN40" s="341"/>
      <c r="MO40" s="4">
        <f t="shared" si="65"/>
        <v>9.34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2">
        <v>0</v>
      </c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7"/>
      <c r="NL40" s="301"/>
      <c r="NM40" s="301">
        <f t="shared" si="77"/>
        <v>0</v>
      </c>
      <c r="NN40" s="301">
        <f t="shared" si="78"/>
        <v>0</v>
      </c>
      <c r="NO40" s="74">
        <v>1.57</v>
      </c>
      <c r="NP40" s="74"/>
      <c r="NQ40" s="74">
        <v>0</v>
      </c>
      <c r="NR40" s="74"/>
      <c r="NS40" s="74">
        <v>2.65</v>
      </c>
      <c r="NT40" s="74"/>
      <c r="NU40" s="351">
        <v>0.85</v>
      </c>
      <c r="NV40" s="351"/>
      <c r="NW40" s="4">
        <f t="shared" si="79"/>
        <v>5.0699999999999994</v>
      </c>
      <c r="NX40" s="4">
        <f t="shared" si="12"/>
        <v>0</v>
      </c>
      <c r="NY40" s="74">
        <v>7.5</v>
      </c>
      <c r="NZ40" s="74"/>
      <c r="OA40" s="357">
        <v>0.01</v>
      </c>
      <c r="OB40" s="74"/>
      <c r="OC40" s="357">
        <v>0</v>
      </c>
      <c r="OD40" s="74"/>
      <c r="OE40" s="74">
        <v>0</v>
      </c>
      <c r="OF40" s="74"/>
      <c r="OG40" s="4">
        <f t="shared" si="80"/>
        <v>7.51</v>
      </c>
      <c r="OH40" s="4">
        <f t="shared" si="81"/>
        <v>0</v>
      </c>
      <c r="OI40" s="196">
        <v>1.81</v>
      </c>
      <c r="OJ40" s="301"/>
      <c r="OK40" s="347">
        <v>0.51</v>
      </c>
      <c r="OL40" s="301"/>
      <c r="OM40" s="196">
        <v>0.56000000000000005</v>
      </c>
      <c r="ON40" s="301"/>
      <c r="OO40" s="301">
        <f t="shared" si="82"/>
        <v>2.3200000000000003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>
        <v>5</v>
      </c>
      <c r="Z41" s="78">
        <v>2.2222222222222223</v>
      </c>
      <c r="AA41" s="9"/>
      <c r="AB41" s="285"/>
      <c r="AC41" s="8">
        <f t="shared" si="17"/>
        <v>5</v>
      </c>
      <c r="AD41" s="8">
        <f t="shared" si="18"/>
        <v>2.2222222222222223</v>
      </c>
      <c r="AE41" s="71"/>
      <c r="AF41" s="71"/>
      <c r="AG41" s="71"/>
      <c r="AH41" s="71"/>
      <c r="AI41" s="122">
        <v>6</v>
      </c>
      <c r="AJ41" s="122">
        <v>1.7999999999999998</v>
      </c>
      <c r="AK41" s="359">
        <v>49</v>
      </c>
      <c r="AL41" s="360">
        <v>14.7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55</v>
      </c>
      <c r="AV41" s="4">
        <f t="shared" si="2"/>
        <v>16.5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0</v>
      </c>
      <c r="BF41" s="8">
        <v>0</v>
      </c>
      <c r="BG41" s="295"/>
      <c r="BH41" s="296"/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5"/>
      <c r="CI41" s="91">
        <v>20.6</v>
      </c>
      <c r="CJ41" s="325">
        <v>6.5</v>
      </c>
      <c r="CK41" s="299"/>
      <c r="CL41" s="299"/>
      <c r="CM41" s="326">
        <v>5.15</v>
      </c>
      <c r="CN41" s="327">
        <v>1.5</v>
      </c>
      <c r="CO41" s="8">
        <f t="shared" si="22"/>
        <v>25.75</v>
      </c>
      <c r="CP41" s="8">
        <f t="shared" si="23"/>
        <v>8</v>
      </c>
      <c r="CQ41" s="343">
        <v>247.40625</v>
      </c>
      <c r="CR41" s="343"/>
      <c r="CS41" s="343"/>
      <c r="CT41" s="356"/>
      <c r="CU41" s="344">
        <v>18.556701030927837</v>
      </c>
      <c r="CV41" s="196"/>
      <c r="CW41" s="345">
        <v>63.814432989690722</v>
      </c>
      <c r="CX41" s="300"/>
      <c r="CY41" s="300"/>
      <c r="CZ41" s="300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8">
        <v>42.37</v>
      </c>
      <c r="DL41" s="328">
        <v>14.12</v>
      </c>
      <c r="DM41" s="78">
        <f t="shared" si="28"/>
        <v>42.37</v>
      </c>
      <c r="DN41" s="78">
        <f t="shared" si="29"/>
        <v>14.12</v>
      </c>
      <c r="DO41" s="328">
        <v>41.1</v>
      </c>
      <c r="DP41" s="328">
        <v>13.700000000000001</v>
      </c>
      <c r="DQ41" s="329"/>
      <c r="DR41" s="329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0">
        <v>39.18</v>
      </c>
      <c r="EH41" s="331">
        <v>9.7949999999999999</v>
      </c>
      <c r="EI41" s="94">
        <v>116.36</v>
      </c>
      <c r="EJ41" s="94">
        <v>29.09</v>
      </c>
      <c r="EK41" s="326">
        <v>40.340000000000003</v>
      </c>
      <c r="EL41" s="332">
        <v>10.085000000000001</v>
      </c>
      <c r="EM41" s="333"/>
      <c r="EN41" s="333"/>
      <c r="EO41" s="333"/>
      <c r="EP41" s="333"/>
      <c r="EQ41" s="8">
        <f t="shared" si="31"/>
        <v>195.88</v>
      </c>
      <c r="ER41" s="8">
        <f t="shared" si="32"/>
        <v>48.97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1">
        <v>27</v>
      </c>
      <c r="FB41" s="334">
        <v>0</v>
      </c>
      <c r="FC41" s="114">
        <v>28</v>
      </c>
      <c r="FD41" s="327"/>
      <c r="FE41" s="8"/>
      <c r="FF41" s="8"/>
      <c r="FG41" s="305"/>
      <c r="FH41" s="306"/>
      <c r="FI41" s="8"/>
      <c r="FJ41" s="8"/>
      <c r="FK41" s="8"/>
      <c r="FL41" s="8"/>
      <c r="FM41" s="327"/>
      <c r="FN41" s="327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7"/>
      <c r="GL41" s="297"/>
      <c r="GM41" s="309"/>
      <c r="GN41" s="310"/>
      <c r="GO41" s="299">
        <v>3</v>
      </c>
      <c r="GP41" s="311">
        <v>0</v>
      </c>
      <c r="GQ41" s="311"/>
      <c r="GR41" s="311"/>
      <c r="GS41" s="310"/>
      <c r="GT41" s="310"/>
      <c r="GU41" s="310">
        <v>3</v>
      </c>
      <c r="GV41" s="310">
        <v>0</v>
      </c>
      <c r="GW41" s="310"/>
      <c r="GX41" s="310"/>
      <c r="GY41" s="310">
        <v>2.4</v>
      </c>
      <c r="GZ41" s="310">
        <v>0</v>
      </c>
      <c r="HA41" s="8">
        <f t="shared" si="39"/>
        <v>8.4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2.8</v>
      </c>
      <c r="HZ41" s="335">
        <v>0.7</v>
      </c>
      <c r="IA41" s="312"/>
      <c r="IB41" s="304"/>
      <c r="IC41" s="337">
        <v>12</v>
      </c>
      <c r="ID41" s="130">
        <v>3</v>
      </c>
      <c r="IE41" s="313"/>
      <c r="IF41" s="313"/>
      <c r="IG41" s="8">
        <f t="shared" si="84"/>
        <v>14.8</v>
      </c>
      <c r="IH41" s="8">
        <f t="shared" si="45"/>
        <v>3.7</v>
      </c>
      <c r="II41" s="8"/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5"/>
      <c r="JD41" s="285"/>
      <c r="JE41" s="8">
        <f t="shared" si="46"/>
        <v>10.31</v>
      </c>
      <c r="JF41" s="8">
        <f t="shared" si="47"/>
        <v>0</v>
      </c>
      <c r="JG41" s="335">
        <v>6.5372000000000003</v>
      </c>
      <c r="JH41" s="335">
        <v>1</v>
      </c>
      <c r="JI41" s="335">
        <v>6.5373000000000001</v>
      </c>
      <c r="JJ41" s="335">
        <v>1</v>
      </c>
      <c r="JK41" s="335"/>
      <c r="JL41" s="335"/>
      <c r="JM41" s="91">
        <v>51.55</v>
      </c>
      <c r="JN41" s="335">
        <v>11</v>
      </c>
      <c r="JO41" s="91">
        <v>0</v>
      </c>
      <c r="JP41" s="335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6">
        <v>0</v>
      </c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35">
        <v>0</v>
      </c>
      <c r="LK41" s="79">
        <v>24.02</v>
      </c>
      <c r="LL41" s="358">
        <v>0</v>
      </c>
      <c r="LM41" s="79">
        <v>6.5750000000000002</v>
      </c>
      <c r="LN41" s="339">
        <v>0</v>
      </c>
      <c r="LO41" s="75"/>
      <c r="LP41" s="352"/>
      <c r="LQ41" s="322"/>
      <c r="LR41" s="322"/>
      <c r="LS41" s="4">
        <f t="shared" si="59"/>
        <v>54.795000000000002</v>
      </c>
      <c r="LT41" s="4">
        <f t="shared" si="60"/>
        <v>0</v>
      </c>
      <c r="LU41" s="323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6"/>
      <c r="MD41" s="324"/>
      <c r="ME41" s="75"/>
      <c r="MF41" s="4"/>
      <c r="MG41" s="9"/>
      <c r="MH41" s="4"/>
      <c r="MI41" s="4">
        <f t="shared" si="63"/>
        <v>0</v>
      </c>
      <c r="MJ41" s="4">
        <f t="shared" si="64"/>
        <v>0</v>
      </c>
      <c r="MK41" s="340">
        <v>7.0260000000000007</v>
      </c>
      <c r="ML41" s="92"/>
      <c r="MM41" s="114">
        <v>4.6840000000000002</v>
      </c>
      <c r="MN41" s="341"/>
      <c r="MO41" s="4">
        <f t="shared" si="65"/>
        <v>11.71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2">
        <v>0</v>
      </c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7"/>
      <c r="NL41" s="301"/>
      <c r="NM41" s="301">
        <f t="shared" si="77"/>
        <v>0</v>
      </c>
      <c r="NN41" s="301">
        <f t="shared" si="78"/>
        <v>0</v>
      </c>
      <c r="NO41" s="74">
        <v>1.46</v>
      </c>
      <c r="NP41" s="74"/>
      <c r="NQ41" s="74">
        <v>0</v>
      </c>
      <c r="NR41" s="74"/>
      <c r="NS41" s="74">
        <v>2.48</v>
      </c>
      <c r="NT41" s="74"/>
      <c r="NU41" s="351">
        <v>0.8</v>
      </c>
      <c r="NV41" s="351"/>
      <c r="NW41" s="4">
        <f t="shared" si="79"/>
        <v>4.74</v>
      </c>
      <c r="NX41" s="4">
        <f t="shared" si="12"/>
        <v>0</v>
      </c>
      <c r="NY41" s="74">
        <v>8.3000000000000007</v>
      </c>
      <c r="NZ41" s="74"/>
      <c r="OA41" s="357">
        <v>0.01</v>
      </c>
      <c r="OB41" s="74"/>
      <c r="OC41" s="357">
        <v>0</v>
      </c>
      <c r="OD41" s="74"/>
      <c r="OE41" s="74">
        <v>0</v>
      </c>
      <c r="OF41" s="74"/>
      <c r="OG41" s="4">
        <f t="shared" si="80"/>
        <v>8.31</v>
      </c>
      <c r="OH41" s="4">
        <f t="shared" si="81"/>
        <v>0</v>
      </c>
      <c r="OI41" s="196">
        <v>2.25</v>
      </c>
      <c r="OJ41" s="301"/>
      <c r="OK41" s="347">
        <v>0.63</v>
      </c>
      <c r="OL41" s="301"/>
      <c r="OM41" s="196">
        <v>0.69</v>
      </c>
      <c r="ON41" s="301"/>
      <c r="OO41" s="301">
        <f t="shared" si="82"/>
        <v>2.88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>
        <v>5</v>
      </c>
      <c r="Z42" s="78">
        <v>2.2222222222222223</v>
      </c>
      <c r="AA42" s="9"/>
      <c r="AB42" s="285"/>
      <c r="AC42" s="8">
        <f t="shared" si="17"/>
        <v>5</v>
      </c>
      <c r="AD42" s="8">
        <f t="shared" si="18"/>
        <v>2.2222222222222223</v>
      </c>
      <c r="AE42" s="71"/>
      <c r="AF42" s="71"/>
      <c r="AG42" s="71"/>
      <c r="AH42" s="71"/>
      <c r="AI42" s="122">
        <v>6</v>
      </c>
      <c r="AJ42" s="122">
        <v>1.7999999999999998</v>
      </c>
      <c r="AK42" s="359">
        <v>49</v>
      </c>
      <c r="AL42" s="360">
        <v>14.7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55</v>
      </c>
      <c r="AV42" s="4">
        <f t="shared" si="2"/>
        <v>16.5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0</v>
      </c>
      <c r="BF42" s="8">
        <v>0</v>
      </c>
      <c r="BG42" s="295"/>
      <c r="BH42" s="296"/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5"/>
      <c r="CI42" s="91">
        <v>20.6</v>
      </c>
      <c r="CJ42" s="325">
        <v>6.5</v>
      </c>
      <c r="CK42" s="299"/>
      <c r="CL42" s="299"/>
      <c r="CM42" s="326">
        <v>5.15</v>
      </c>
      <c r="CN42" s="327">
        <v>1.5</v>
      </c>
      <c r="CO42" s="8">
        <f t="shared" si="22"/>
        <v>25.75</v>
      </c>
      <c r="CP42" s="8">
        <f t="shared" si="23"/>
        <v>8</v>
      </c>
      <c r="CQ42" s="343">
        <v>247.40625</v>
      </c>
      <c r="CR42" s="343"/>
      <c r="CS42" s="343"/>
      <c r="CT42" s="356"/>
      <c r="CU42" s="344">
        <v>18.556701030927837</v>
      </c>
      <c r="CV42" s="196"/>
      <c r="CW42" s="345">
        <v>63.814432989690722</v>
      </c>
      <c r="CX42" s="300"/>
      <c r="CY42" s="300"/>
      <c r="CZ42" s="300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8">
        <v>42.37</v>
      </c>
      <c r="DL42" s="328">
        <v>14.12</v>
      </c>
      <c r="DM42" s="78">
        <f t="shared" si="28"/>
        <v>42.37</v>
      </c>
      <c r="DN42" s="78">
        <f t="shared" si="29"/>
        <v>14.12</v>
      </c>
      <c r="DO42" s="328">
        <v>41.1</v>
      </c>
      <c r="DP42" s="328">
        <v>13.700000000000001</v>
      </c>
      <c r="DQ42" s="329"/>
      <c r="DR42" s="329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0">
        <v>39.18</v>
      </c>
      <c r="EH42" s="331">
        <v>9.7949999999999999</v>
      </c>
      <c r="EI42" s="94">
        <v>116.36</v>
      </c>
      <c r="EJ42" s="94">
        <v>29.09</v>
      </c>
      <c r="EK42" s="326">
        <v>40.340000000000003</v>
      </c>
      <c r="EL42" s="332">
        <v>10.085000000000001</v>
      </c>
      <c r="EM42" s="333"/>
      <c r="EN42" s="333"/>
      <c r="EO42" s="333"/>
      <c r="EP42" s="333"/>
      <c r="EQ42" s="8">
        <f t="shared" si="31"/>
        <v>195.88</v>
      </c>
      <c r="ER42" s="8">
        <f t="shared" si="32"/>
        <v>48.97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1">
        <v>27</v>
      </c>
      <c r="FB42" s="334">
        <v>0</v>
      </c>
      <c r="FC42" s="114">
        <v>28</v>
      </c>
      <c r="FD42" s="327"/>
      <c r="FE42" s="8"/>
      <c r="FF42" s="8"/>
      <c r="FG42" s="305"/>
      <c r="FH42" s="306"/>
      <c r="FI42" s="8"/>
      <c r="FJ42" s="8"/>
      <c r="FK42" s="8"/>
      <c r="FL42" s="8"/>
      <c r="FM42" s="327"/>
      <c r="FN42" s="327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7"/>
      <c r="GL42" s="297"/>
      <c r="GM42" s="309"/>
      <c r="GN42" s="310"/>
      <c r="GO42" s="299">
        <v>3</v>
      </c>
      <c r="GP42" s="311">
        <v>0</v>
      </c>
      <c r="GQ42" s="311"/>
      <c r="GR42" s="311"/>
      <c r="GS42" s="310"/>
      <c r="GT42" s="310"/>
      <c r="GU42" s="310">
        <v>3</v>
      </c>
      <c r="GV42" s="310">
        <v>0</v>
      </c>
      <c r="GW42" s="310"/>
      <c r="GX42" s="310"/>
      <c r="GY42" s="310">
        <v>2.4</v>
      </c>
      <c r="GZ42" s="310">
        <v>0</v>
      </c>
      <c r="HA42" s="8">
        <f t="shared" si="39"/>
        <v>8.4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2.8</v>
      </c>
      <c r="HZ42" s="335">
        <v>0.7</v>
      </c>
      <c r="IA42" s="312"/>
      <c r="IB42" s="304"/>
      <c r="IC42" s="337">
        <v>12</v>
      </c>
      <c r="ID42" s="130">
        <v>3</v>
      </c>
      <c r="IE42" s="313"/>
      <c r="IF42" s="313"/>
      <c r="IG42" s="8">
        <f t="shared" si="84"/>
        <v>14.8</v>
      </c>
      <c r="IH42" s="8">
        <f t="shared" si="45"/>
        <v>3.7</v>
      </c>
      <c r="II42" s="8"/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5"/>
      <c r="JD42" s="285"/>
      <c r="JE42" s="8">
        <f t="shared" si="46"/>
        <v>10.31</v>
      </c>
      <c r="JF42" s="8">
        <f t="shared" si="47"/>
        <v>0</v>
      </c>
      <c r="JG42" s="335">
        <v>6.5372000000000003</v>
      </c>
      <c r="JH42" s="335">
        <v>1</v>
      </c>
      <c r="JI42" s="335">
        <v>6.5373000000000001</v>
      </c>
      <c r="JJ42" s="335">
        <v>1</v>
      </c>
      <c r="JK42" s="335"/>
      <c r="JL42" s="335"/>
      <c r="JM42" s="91">
        <v>51.55</v>
      </c>
      <c r="JN42" s="335">
        <v>11</v>
      </c>
      <c r="JO42" s="91">
        <v>0</v>
      </c>
      <c r="JP42" s="335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6">
        <v>0</v>
      </c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35">
        <v>0</v>
      </c>
      <c r="LK42" s="79">
        <v>24.02</v>
      </c>
      <c r="LL42" s="358">
        <v>0</v>
      </c>
      <c r="LM42" s="79">
        <v>6.5750000000000002</v>
      </c>
      <c r="LN42" s="339">
        <v>0</v>
      </c>
      <c r="LO42" s="75"/>
      <c r="LP42" s="352"/>
      <c r="LQ42" s="322"/>
      <c r="LR42" s="322"/>
      <c r="LS42" s="4">
        <f t="shared" si="59"/>
        <v>54.795000000000002</v>
      </c>
      <c r="LT42" s="4">
        <f t="shared" si="60"/>
        <v>0</v>
      </c>
      <c r="LU42" s="323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6"/>
      <c r="MD42" s="324"/>
      <c r="ME42" s="75"/>
      <c r="MF42" s="4"/>
      <c r="MG42" s="9"/>
      <c r="MH42" s="4"/>
      <c r="MI42" s="4">
        <f t="shared" si="63"/>
        <v>0</v>
      </c>
      <c r="MJ42" s="4">
        <f t="shared" si="64"/>
        <v>0</v>
      </c>
      <c r="MK42" s="340">
        <v>7.9499999999999993</v>
      </c>
      <c r="ML42" s="92"/>
      <c r="MM42" s="114">
        <v>5.3000000000000007</v>
      </c>
      <c r="MN42" s="341"/>
      <c r="MO42" s="4">
        <f t="shared" si="65"/>
        <v>13.25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2">
        <v>0</v>
      </c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7"/>
      <c r="NL42" s="301"/>
      <c r="NM42" s="301">
        <f t="shared" si="77"/>
        <v>0</v>
      </c>
      <c r="NN42" s="301">
        <f t="shared" si="78"/>
        <v>0</v>
      </c>
      <c r="NO42" s="74">
        <v>1.58</v>
      </c>
      <c r="NP42" s="74"/>
      <c r="NQ42" s="74">
        <v>0</v>
      </c>
      <c r="NR42" s="74"/>
      <c r="NS42" s="74">
        <v>2.67</v>
      </c>
      <c r="NT42" s="74"/>
      <c r="NU42" s="351">
        <v>0.86</v>
      </c>
      <c r="NV42" s="351"/>
      <c r="NW42" s="4">
        <f t="shared" si="79"/>
        <v>5.1100000000000003</v>
      </c>
      <c r="NX42" s="4">
        <f t="shared" si="12"/>
        <v>0</v>
      </c>
      <c r="NY42" s="74">
        <v>9.1</v>
      </c>
      <c r="NZ42" s="74"/>
      <c r="OA42" s="357">
        <v>0.04</v>
      </c>
      <c r="OB42" s="74"/>
      <c r="OC42" s="357">
        <v>0.01</v>
      </c>
      <c r="OD42" s="74"/>
      <c r="OE42" s="74">
        <v>0</v>
      </c>
      <c r="OF42" s="74"/>
      <c r="OG42" s="4">
        <f t="shared" si="80"/>
        <v>9.1499999999999986</v>
      </c>
      <c r="OH42" s="4">
        <f t="shared" si="81"/>
        <v>0</v>
      </c>
      <c r="OI42" s="196">
        <v>2.71</v>
      </c>
      <c r="OJ42" s="301"/>
      <c r="OK42" s="347">
        <v>0.76</v>
      </c>
      <c r="OL42" s="301"/>
      <c r="OM42" s="196">
        <v>0.83</v>
      </c>
      <c r="ON42" s="301"/>
      <c r="OO42" s="301">
        <f t="shared" si="82"/>
        <v>3.4699999999999998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>
        <v>5</v>
      </c>
      <c r="Z43" s="78">
        <v>2.2222222222222223</v>
      </c>
      <c r="AA43" s="9"/>
      <c r="AB43" s="285"/>
      <c r="AC43" s="8">
        <f t="shared" si="17"/>
        <v>5</v>
      </c>
      <c r="AD43" s="8">
        <f t="shared" si="18"/>
        <v>2.2222222222222223</v>
      </c>
      <c r="AE43" s="71"/>
      <c r="AF43" s="71"/>
      <c r="AG43" s="71"/>
      <c r="AH43" s="71"/>
      <c r="AI43" s="122">
        <v>6</v>
      </c>
      <c r="AJ43" s="122">
        <v>1.7999999999999998</v>
      </c>
      <c r="AK43" s="359">
        <v>49</v>
      </c>
      <c r="AL43" s="360">
        <v>14.7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0</v>
      </c>
      <c r="BF43" s="8">
        <v>0</v>
      </c>
      <c r="BG43" s="295"/>
      <c r="BH43" s="296"/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5"/>
      <c r="CI43" s="91">
        <v>20.6</v>
      </c>
      <c r="CJ43" s="325">
        <v>6.5</v>
      </c>
      <c r="CK43" s="299"/>
      <c r="CL43" s="299"/>
      <c r="CM43" s="326">
        <v>5.15</v>
      </c>
      <c r="CN43" s="327">
        <v>1.5</v>
      </c>
      <c r="CO43" s="8">
        <f t="shared" si="22"/>
        <v>25.75</v>
      </c>
      <c r="CP43" s="8">
        <f t="shared" si="23"/>
        <v>8</v>
      </c>
      <c r="CQ43" s="343">
        <v>247.40625</v>
      </c>
      <c r="CR43" s="343"/>
      <c r="CS43" s="343"/>
      <c r="CT43" s="356"/>
      <c r="CU43" s="344">
        <v>18.556701030927837</v>
      </c>
      <c r="CV43" s="196"/>
      <c r="CW43" s="345">
        <v>63.814432989690722</v>
      </c>
      <c r="CX43" s="300"/>
      <c r="CY43" s="300"/>
      <c r="CZ43" s="300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8">
        <v>42.37</v>
      </c>
      <c r="DL43" s="328">
        <v>14.12</v>
      </c>
      <c r="DM43" s="78">
        <f t="shared" si="28"/>
        <v>42.37</v>
      </c>
      <c r="DN43" s="78">
        <f t="shared" si="29"/>
        <v>14.12</v>
      </c>
      <c r="DO43" s="328">
        <v>41.1</v>
      </c>
      <c r="DP43" s="328">
        <v>13.700000000000001</v>
      </c>
      <c r="DQ43" s="329"/>
      <c r="DR43" s="329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0">
        <v>39.18</v>
      </c>
      <c r="EH43" s="331">
        <v>9.7949999999999999</v>
      </c>
      <c r="EI43" s="94">
        <v>116.36</v>
      </c>
      <c r="EJ43" s="94">
        <v>29.09</v>
      </c>
      <c r="EK43" s="326">
        <v>40.340000000000003</v>
      </c>
      <c r="EL43" s="332">
        <v>10.085000000000001</v>
      </c>
      <c r="EM43" s="333"/>
      <c r="EN43" s="333"/>
      <c r="EO43" s="333"/>
      <c r="EP43" s="333"/>
      <c r="EQ43" s="8">
        <f t="shared" si="31"/>
        <v>195.88</v>
      </c>
      <c r="ER43" s="8">
        <f t="shared" si="32"/>
        <v>48.97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1">
        <v>27</v>
      </c>
      <c r="FB43" s="334">
        <v>0</v>
      </c>
      <c r="FC43" s="114">
        <v>0</v>
      </c>
      <c r="FD43" s="327"/>
      <c r="FE43" s="8"/>
      <c r="FF43" s="8"/>
      <c r="FG43" s="305"/>
      <c r="FH43" s="306"/>
      <c r="FI43" s="8"/>
      <c r="FJ43" s="8"/>
      <c r="FK43" s="8"/>
      <c r="FL43" s="8"/>
      <c r="FM43" s="327"/>
      <c r="FN43" s="327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7"/>
      <c r="GL43" s="297"/>
      <c r="GM43" s="309"/>
      <c r="GN43" s="310"/>
      <c r="GO43" s="299">
        <v>3</v>
      </c>
      <c r="GP43" s="311">
        <v>0</v>
      </c>
      <c r="GQ43" s="311"/>
      <c r="GR43" s="311"/>
      <c r="GS43" s="310"/>
      <c r="GT43" s="310"/>
      <c r="GU43" s="310">
        <v>3</v>
      </c>
      <c r="GV43" s="310">
        <v>0</v>
      </c>
      <c r="GW43" s="310"/>
      <c r="GX43" s="310"/>
      <c r="GY43" s="310">
        <v>2.4</v>
      </c>
      <c r="GZ43" s="310">
        <v>0</v>
      </c>
      <c r="HA43" s="8">
        <f t="shared" si="39"/>
        <v>8.4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2.8</v>
      </c>
      <c r="HZ43" s="335">
        <v>0.7</v>
      </c>
      <c r="IA43" s="312"/>
      <c r="IB43" s="304"/>
      <c r="IC43" s="337">
        <v>12</v>
      </c>
      <c r="ID43" s="130">
        <v>3</v>
      </c>
      <c r="IE43" s="313"/>
      <c r="IF43" s="313"/>
      <c r="IG43" s="8">
        <f t="shared" si="84"/>
        <v>14.8</v>
      </c>
      <c r="IH43" s="8">
        <f t="shared" si="45"/>
        <v>3.7</v>
      </c>
      <c r="II43" s="8"/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5"/>
      <c r="JD43" s="285"/>
      <c r="JE43" s="8">
        <f t="shared" si="46"/>
        <v>10.31</v>
      </c>
      <c r="JF43" s="8">
        <f t="shared" si="47"/>
        <v>0</v>
      </c>
      <c r="JG43" s="335">
        <v>5.8342999999999998</v>
      </c>
      <c r="JH43" s="335">
        <v>1</v>
      </c>
      <c r="JI43" s="335">
        <v>5.8342999999999998</v>
      </c>
      <c r="JJ43" s="335">
        <v>1</v>
      </c>
      <c r="JK43" s="335"/>
      <c r="JL43" s="335"/>
      <c r="JM43" s="91">
        <v>51.55</v>
      </c>
      <c r="JN43" s="335">
        <v>11</v>
      </c>
      <c r="JO43" s="91">
        <v>0</v>
      </c>
      <c r="JP43" s="335">
        <v>0</v>
      </c>
      <c r="JQ43" s="71">
        <v>0</v>
      </c>
      <c r="JR43" s="71">
        <v>0</v>
      </c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6">
        <v>0</v>
      </c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5">
        <v>0</v>
      </c>
      <c r="LK43" s="79">
        <v>18.87</v>
      </c>
      <c r="LL43" s="358">
        <v>0</v>
      </c>
      <c r="LM43" s="79">
        <v>5.9820000000000002</v>
      </c>
      <c r="LN43" s="339">
        <v>0</v>
      </c>
      <c r="LO43" s="75"/>
      <c r="LP43" s="352"/>
      <c r="LQ43" s="322"/>
      <c r="LR43" s="322"/>
      <c r="LS43" s="4">
        <f t="shared" si="59"/>
        <v>49.852000000000004</v>
      </c>
      <c r="LT43" s="4">
        <f t="shared" si="60"/>
        <v>0</v>
      </c>
      <c r="LU43" s="323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6"/>
      <c r="MD43" s="324"/>
      <c r="ME43" s="75"/>
      <c r="MF43" s="4"/>
      <c r="MG43" s="9"/>
      <c r="MH43" s="4"/>
      <c r="MI43" s="4">
        <f t="shared" si="63"/>
        <v>0</v>
      </c>
      <c r="MJ43" s="4">
        <f t="shared" si="64"/>
        <v>0</v>
      </c>
      <c r="MK43" s="340">
        <v>8.64</v>
      </c>
      <c r="ML43" s="92"/>
      <c r="MM43" s="114">
        <v>5.7600000000000007</v>
      </c>
      <c r="MN43" s="341"/>
      <c r="MO43" s="4">
        <f t="shared" si="65"/>
        <v>14.400000000000002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2">
        <v>0</v>
      </c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7"/>
      <c r="NL43" s="301"/>
      <c r="NM43" s="301">
        <f t="shared" si="77"/>
        <v>0</v>
      </c>
      <c r="NN43" s="301">
        <f t="shared" si="78"/>
        <v>0</v>
      </c>
      <c r="NO43" s="74">
        <v>1.9</v>
      </c>
      <c r="NP43" s="74"/>
      <c r="NQ43" s="74">
        <v>0</v>
      </c>
      <c r="NR43" s="74"/>
      <c r="NS43" s="74">
        <v>3.22</v>
      </c>
      <c r="NT43" s="74"/>
      <c r="NU43" s="351">
        <v>1.04</v>
      </c>
      <c r="NV43" s="351"/>
      <c r="NW43" s="4">
        <f t="shared" si="79"/>
        <v>6.16</v>
      </c>
      <c r="NX43" s="4">
        <f t="shared" ref="NX43:NX74" si="100">NP43+NR43+NT43</f>
        <v>0</v>
      </c>
      <c r="NY43" s="74">
        <v>10</v>
      </c>
      <c r="NZ43" s="74"/>
      <c r="OA43" s="357">
        <v>2.0099999999999998</v>
      </c>
      <c r="OB43" s="74"/>
      <c r="OC43" s="357">
        <v>0.86</v>
      </c>
      <c r="OD43" s="74"/>
      <c r="OE43" s="74">
        <v>0.43</v>
      </c>
      <c r="OF43" s="74"/>
      <c r="OG43" s="4">
        <f t="shared" si="80"/>
        <v>13.299999999999999</v>
      </c>
      <c r="OH43" s="4">
        <f t="shared" si="81"/>
        <v>0</v>
      </c>
      <c r="OI43" s="196">
        <v>3.34</v>
      </c>
      <c r="OJ43" s="301"/>
      <c r="OK43" s="347">
        <v>0.94</v>
      </c>
      <c r="OL43" s="301"/>
      <c r="OM43" s="196">
        <v>1.02</v>
      </c>
      <c r="ON43" s="301"/>
      <c r="OO43" s="301">
        <f t="shared" si="82"/>
        <v>4.2799999999999994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>
        <v>5</v>
      </c>
      <c r="Z44" s="78">
        <v>2.2222222222222223</v>
      </c>
      <c r="AA44" s="9"/>
      <c r="AB44" s="285"/>
      <c r="AC44" s="8">
        <f t="shared" si="17"/>
        <v>5</v>
      </c>
      <c r="AD44" s="8">
        <f t="shared" si="18"/>
        <v>2.2222222222222223</v>
      </c>
      <c r="AE44" s="71"/>
      <c r="AF44" s="71"/>
      <c r="AG44" s="71"/>
      <c r="AH44" s="71"/>
      <c r="AI44" s="122">
        <v>6</v>
      </c>
      <c r="AJ44" s="122">
        <v>1.7999999999999998</v>
      </c>
      <c r="AK44" s="359">
        <v>49</v>
      </c>
      <c r="AL44" s="360">
        <v>14.7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55</v>
      </c>
      <c r="AV44" s="4">
        <f t="shared" si="90"/>
        <v>16.5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0</v>
      </c>
      <c r="BF44" s="8">
        <v>0</v>
      </c>
      <c r="BG44" s="295"/>
      <c r="BH44" s="296"/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5"/>
      <c r="CI44" s="91">
        <v>20.6</v>
      </c>
      <c r="CJ44" s="325">
        <v>6.5</v>
      </c>
      <c r="CK44" s="299"/>
      <c r="CL44" s="299"/>
      <c r="CM44" s="326">
        <v>5.15</v>
      </c>
      <c r="CN44" s="327">
        <v>1.5</v>
      </c>
      <c r="CO44" s="8">
        <f t="shared" si="22"/>
        <v>25.75</v>
      </c>
      <c r="CP44" s="8">
        <f t="shared" si="23"/>
        <v>8</v>
      </c>
      <c r="CQ44" s="343">
        <v>247.40625</v>
      </c>
      <c r="CR44" s="343"/>
      <c r="CS44" s="343"/>
      <c r="CT44" s="356"/>
      <c r="CU44" s="344">
        <v>18.556701030927837</v>
      </c>
      <c r="CV44" s="196"/>
      <c r="CW44" s="345">
        <v>63.814432989690722</v>
      </c>
      <c r="CX44" s="300"/>
      <c r="CY44" s="300"/>
      <c r="CZ44" s="300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8">
        <v>42.37</v>
      </c>
      <c r="DL44" s="328">
        <v>14.12</v>
      </c>
      <c r="DM44" s="78">
        <f t="shared" si="28"/>
        <v>42.37</v>
      </c>
      <c r="DN44" s="78">
        <f t="shared" si="29"/>
        <v>14.12</v>
      </c>
      <c r="DO44" s="328">
        <v>41.1</v>
      </c>
      <c r="DP44" s="328">
        <v>13.700000000000001</v>
      </c>
      <c r="DQ44" s="329"/>
      <c r="DR44" s="329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0">
        <v>39.18</v>
      </c>
      <c r="EH44" s="331">
        <v>9.7949999999999999</v>
      </c>
      <c r="EI44" s="94">
        <v>116.36</v>
      </c>
      <c r="EJ44" s="94">
        <v>29.09</v>
      </c>
      <c r="EK44" s="326">
        <v>40.340000000000003</v>
      </c>
      <c r="EL44" s="332">
        <v>10.085000000000001</v>
      </c>
      <c r="EM44" s="333"/>
      <c r="EN44" s="333"/>
      <c r="EO44" s="333"/>
      <c r="EP44" s="333"/>
      <c r="EQ44" s="8">
        <f t="shared" si="31"/>
        <v>195.88</v>
      </c>
      <c r="ER44" s="8">
        <f t="shared" ref="ER44:ER75" si="104">EF44+EH44+EJ44+EL44</f>
        <v>48.97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1">
        <v>27</v>
      </c>
      <c r="FB44" s="334">
        <v>0</v>
      </c>
      <c r="FC44" s="114">
        <v>0</v>
      </c>
      <c r="FD44" s="327"/>
      <c r="FE44" s="8"/>
      <c r="FF44" s="8"/>
      <c r="FG44" s="305"/>
      <c r="FH44" s="306"/>
      <c r="FI44" s="8"/>
      <c r="FJ44" s="8"/>
      <c r="FK44" s="8"/>
      <c r="FL44" s="8"/>
      <c r="FM44" s="327"/>
      <c r="FN44" s="327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7"/>
      <c r="GL44" s="297"/>
      <c r="GM44" s="309"/>
      <c r="GN44" s="310"/>
      <c r="GO44" s="299">
        <v>3</v>
      </c>
      <c r="GP44" s="311">
        <v>0</v>
      </c>
      <c r="GQ44" s="311"/>
      <c r="GR44" s="311"/>
      <c r="GS44" s="310"/>
      <c r="GT44" s="310"/>
      <c r="GU44" s="310">
        <v>3</v>
      </c>
      <c r="GV44" s="310">
        <v>0</v>
      </c>
      <c r="GW44" s="310"/>
      <c r="GX44" s="310"/>
      <c r="GY44" s="310">
        <v>2.4</v>
      </c>
      <c r="GZ44" s="310">
        <v>0</v>
      </c>
      <c r="HA44" s="8">
        <f t="shared" si="39"/>
        <v>8.4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5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2.8</v>
      </c>
      <c r="HZ44" s="335">
        <v>0.7</v>
      </c>
      <c r="IA44" s="312"/>
      <c r="IB44" s="304"/>
      <c r="IC44" s="337">
        <v>12</v>
      </c>
      <c r="ID44" s="130">
        <v>3</v>
      </c>
      <c r="IE44" s="313"/>
      <c r="IF44" s="313"/>
      <c r="IG44" s="8">
        <f t="shared" si="84"/>
        <v>14.8</v>
      </c>
      <c r="IH44" s="8">
        <f t="shared" si="45"/>
        <v>3.7</v>
      </c>
      <c r="II44" s="8"/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5"/>
      <c r="JD44" s="285"/>
      <c r="JE44" s="8">
        <f t="shared" si="46"/>
        <v>10.31</v>
      </c>
      <c r="JF44" s="8">
        <f t="shared" si="47"/>
        <v>0</v>
      </c>
      <c r="JG44" s="386">
        <v>0</v>
      </c>
      <c r="JH44" s="386">
        <v>0</v>
      </c>
      <c r="JI44" s="386">
        <v>0</v>
      </c>
      <c r="JJ44" s="386">
        <v>0</v>
      </c>
      <c r="JK44" s="335"/>
      <c r="JL44" s="335"/>
      <c r="JM44" s="91">
        <v>51.55</v>
      </c>
      <c r="JN44" s="335">
        <v>11</v>
      </c>
      <c r="JO44" s="91">
        <v>0</v>
      </c>
      <c r="JP44" s="335">
        <v>0</v>
      </c>
      <c r="JQ44" s="71">
        <v>0</v>
      </c>
      <c r="JR44" s="71">
        <v>0</v>
      </c>
      <c r="JS44" s="8"/>
      <c r="JT44" s="8"/>
      <c r="JU44" s="8">
        <f t="shared" si="85"/>
        <v>51.55</v>
      </c>
      <c r="JV44" s="8">
        <f t="shared" si="86"/>
        <v>11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6">
        <v>0</v>
      </c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5">
        <v>0</v>
      </c>
      <c r="LK44" s="79">
        <v>13.71</v>
      </c>
      <c r="LL44" s="358">
        <v>0</v>
      </c>
      <c r="LM44" s="387">
        <v>0.27900000000000003</v>
      </c>
      <c r="LN44" s="339">
        <v>0</v>
      </c>
      <c r="LO44" s="75"/>
      <c r="LP44" s="352"/>
      <c r="LQ44" s="322"/>
      <c r="LR44" s="322"/>
      <c r="LS44" s="4">
        <f t="shared" ref="LS44:LS75" si="105">LM44+LK44+LI44+LO44</f>
        <v>38.989000000000004</v>
      </c>
      <c r="LT44" s="4">
        <f t="shared" si="60"/>
        <v>0</v>
      </c>
      <c r="LU44" s="323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6"/>
      <c r="MD44" s="324"/>
      <c r="ME44" s="75"/>
      <c r="MF44" s="4"/>
      <c r="MG44" s="9"/>
      <c r="MH44" s="4"/>
      <c r="MI44" s="4">
        <f t="shared" si="63"/>
        <v>0</v>
      </c>
      <c r="MJ44" s="4">
        <f t="shared" si="64"/>
        <v>0</v>
      </c>
      <c r="MK44" s="340">
        <v>9.6</v>
      </c>
      <c r="ML44" s="92"/>
      <c r="MM44" s="114">
        <v>6.4</v>
      </c>
      <c r="MN44" s="341"/>
      <c r="MO44" s="4">
        <f t="shared" si="65"/>
        <v>16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2">
        <v>0</v>
      </c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7"/>
      <c r="NL44" s="301"/>
      <c r="NM44" s="301">
        <f t="shared" si="77"/>
        <v>0</v>
      </c>
      <c r="NN44" s="301">
        <f t="shared" si="78"/>
        <v>0</v>
      </c>
      <c r="NO44" s="74">
        <v>3.03</v>
      </c>
      <c r="NP44" s="74"/>
      <c r="NQ44" s="74">
        <v>0</v>
      </c>
      <c r="NR44" s="74"/>
      <c r="NS44" s="74">
        <v>5.12</v>
      </c>
      <c r="NT44" s="74"/>
      <c r="NU44" s="351">
        <v>1.65</v>
      </c>
      <c r="NV44" s="351"/>
      <c r="NW44" s="4">
        <f t="shared" si="79"/>
        <v>9.8000000000000007</v>
      </c>
      <c r="NX44" s="4">
        <f t="shared" si="100"/>
        <v>0</v>
      </c>
      <c r="NY44" s="74">
        <v>10</v>
      </c>
      <c r="NZ44" s="74"/>
      <c r="OA44" s="357">
        <v>3.08</v>
      </c>
      <c r="OB44" s="74"/>
      <c r="OC44" s="357">
        <v>1.32</v>
      </c>
      <c r="OD44" s="74"/>
      <c r="OE44" s="74">
        <v>0.66</v>
      </c>
      <c r="OF44" s="74"/>
      <c r="OG44" s="4">
        <f t="shared" si="80"/>
        <v>15.06</v>
      </c>
      <c r="OH44" s="4">
        <f t="shared" si="81"/>
        <v>0</v>
      </c>
      <c r="OI44" s="196">
        <v>3.94</v>
      </c>
      <c r="OJ44" s="301"/>
      <c r="OK44" s="347">
        <v>1.1200000000000001</v>
      </c>
      <c r="OL44" s="301"/>
      <c r="OM44" s="196">
        <v>1.21</v>
      </c>
      <c r="ON44" s="301"/>
      <c r="OO44" s="301">
        <f t="shared" si="82"/>
        <v>5.0600000000000005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>
        <v>5</v>
      </c>
      <c r="Z45" s="78">
        <v>2.2222222222222223</v>
      </c>
      <c r="AA45" s="9"/>
      <c r="AB45" s="285"/>
      <c r="AC45" s="8">
        <f t="shared" si="17"/>
        <v>5</v>
      </c>
      <c r="AD45" s="8">
        <f t="shared" si="18"/>
        <v>2.2222222222222223</v>
      </c>
      <c r="AE45" s="71"/>
      <c r="AF45" s="71"/>
      <c r="AG45" s="71"/>
      <c r="AH45" s="71"/>
      <c r="AI45" s="122">
        <v>6</v>
      </c>
      <c r="AJ45" s="122">
        <v>1.7999999999999998</v>
      </c>
      <c r="AK45" s="359">
        <v>49</v>
      </c>
      <c r="AL45" s="360">
        <v>14.7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55</v>
      </c>
      <c r="AV45" s="4">
        <f t="shared" si="90"/>
        <v>16.5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0</v>
      </c>
      <c r="BF45" s="8">
        <v>0</v>
      </c>
      <c r="BG45" s="295"/>
      <c r="BH45" s="296"/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5"/>
      <c r="CI45" s="91">
        <v>20.6</v>
      </c>
      <c r="CJ45" s="325">
        <v>6.5</v>
      </c>
      <c r="CK45" s="299"/>
      <c r="CL45" s="299"/>
      <c r="CM45" s="326">
        <v>5.15</v>
      </c>
      <c r="CN45" s="327">
        <v>1.5</v>
      </c>
      <c r="CO45" s="8">
        <f t="shared" si="22"/>
        <v>25.75</v>
      </c>
      <c r="CP45" s="8">
        <f t="shared" si="23"/>
        <v>8</v>
      </c>
      <c r="CQ45" s="343">
        <v>247.40625</v>
      </c>
      <c r="CR45" s="343"/>
      <c r="CS45" s="343"/>
      <c r="CT45" s="356"/>
      <c r="CU45" s="344">
        <v>18.556701030927837</v>
      </c>
      <c r="CV45" s="196"/>
      <c r="CW45" s="345">
        <v>63.814432989690722</v>
      </c>
      <c r="CX45" s="300"/>
      <c r="CY45" s="300"/>
      <c r="CZ45" s="300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8">
        <v>42.37</v>
      </c>
      <c r="DL45" s="328">
        <v>14.12</v>
      </c>
      <c r="DM45" s="78">
        <f t="shared" si="28"/>
        <v>42.37</v>
      </c>
      <c r="DN45" s="78">
        <f t="shared" si="29"/>
        <v>14.12</v>
      </c>
      <c r="DO45" s="328">
        <v>41.1</v>
      </c>
      <c r="DP45" s="328">
        <v>13.700000000000001</v>
      </c>
      <c r="DQ45" s="329"/>
      <c r="DR45" s="329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0">
        <v>39.18</v>
      </c>
      <c r="EH45" s="331">
        <v>9.7949999999999999</v>
      </c>
      <c r="EI45" s="94">
        <v>116.36</v>
      </c>
      <c r="EJ45" s="94">
        <v>29.09</v>
      </c>
      <c r="EK45" s="326">
        <v>40.340000000000003</v>
      </c>
      <c r="EL45" s="332">
        <v>10.085000000000001</v>
      </c>
      <c r="EM45" s="333"/>
      <c r="EN45" s="333"/>
      <c r="EO45" s="333"/>
      <c r="EP45" s="333"/>
      <c r="EQ45" s="8">
        <f t="shared" si="31"/>
        <v>195.88</v>
      </c>
      <c r="ER45" s="8">
        <f t="shared" si="104"/>
        <v>48.97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1">
        <v>27</v>
      </c>
      <c r="FB45" s="334">
        <v>0</v>
      </c>
      <c r="FC45" s="114">
        <v>0</v>
      </c>
      <c r="FD45" s="327"/>
      <c r="FE45" s="8"/>
      <c r="FF45" s="8"/>
      <c r="FG45" s="305"/>
      <c r="FH45" s="306"/>
      <c r="FI45" s="8"/>
      <c r="FJ45" s="8"/>
      <c r="FK45" s="8"/>
      <c r="FL45" s="8"/>
      <c r="FM45" s="327"/>
      <c r="FN45" s="327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7"/>
      <c r="GL45" s="297"/>
      <c r="GM45" s="309"/>
      <c r="GN45" s="310"/>
      <c r="GO45" s="299">
        <v>3</v>
      </c>
      <c r="GP45" s="311">
        <v>0</v>
      </c>
      <c r="GQ45" s="311"/>
      <c r="GR45" s="311"/>
      <c r="GS45" s="310"/>
      <c r="GT45" s="310"/>
      <c r="GU45" s="310">
        <v>3</v>
      </c>
      <c r="GV45" s="310">
        <v>0</v>
      </c>
      <c r="GW45" s="310"/>
      <c r="GX45" s="310"/>
      <c r="GY45" s="310">
        <v>2.4</v>
      </c>
      <c r="GZ45" s="310">
        <v>0</v>
      </c>
      <c r="HA45" s="8">
        <f t="shared" si="39"/>
        <v>8.4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5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6">
        <v>2.8</v>
      </c>
      <c r="HZ45" s="335">
        <v>0.7</v>
      </c>
      <c r="IA45" s="312"/>
      <c r="IB45" s="304"/>
      <c r="IC45" s="337">
        <v>12</v>
      </c>
      <c r="ID45" s="130">
        <v>3</v>
      </c>
      <c r="IE45" s="313"/>
      <c r="IF45" s="313"/>
      <c r="IG45" s="8">
        <f t="shared" si="84"/>
        <v>14.8</v>
      </c>
      <c r="IH45" s="8">
        <f t="shared" si="45"/>
        <v>3.7</v>
      </c>
      <c r="II45" s="8"/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5"/>
      <c r="JD45" s="285"/>
      <c r="JE45" s="8">
        <f t="shared" si="46"/>
        <v>10.31</v>
      </c>
      <c r="JF45" s="8">
        <f t="shared" si="47"/>
        <v>0</v>
      </c>
      <c r="JG45" s="386">
        <v>0</v>
      </c>
      <c r="JH45" s="386">
        <v>0</v>
      </c>
      <c r="JI45" s="386">
        <v>0</v>
      </c>
      <c r="JJ45" s="386">
        <v>0</v>
      </c>
      <c r="JK45" s="335"/>
      <c r="JL45" s="335"/>
      <c r="JM45" s="91">
        <v>51.55</v>
      </c>
      <c r="JN45" s="335">
        <v>11</v>
      </c>
      <c r="JO45" s="91">
        <v>0</v>
      </c>
      <c r="JP45" s="335">
        <v>0</v>
      </c>
      <c r="JQ45" s="71">
        <v>0</v>
      </c>
      <c r="JR45" s="71">
        <v>0</v>
      </c>
      <c r="JS45" s="8"/>
      <c r="JT45" s="8"/>
      <c r="JU45" s="8">
        <f t="shared" si="85"/>
        <v>51.55</v>
      </c>
      <c r="JV45" s="8">
        <f t="shared" si="86"/>
        <v>11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6">
        <v>0</v>
      </c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88">
        <v>21.14</v>
      </c>
      <c r="LJ45" s="335">
        <v>0</v>
      </c>
      <c r="LK45" s="79">
        <v>8.56</v>
      </c>
      <c r="LL45" s="358">
        <v>0</v>
      </c>
      <c r="LM45" s="387">
        <v>0</v>
      </c>
      <c r="LN45" s="339">
        <v>0</v>
      </c>
      <c r="LO45" s="75"/>
      <c r="LP45" s="352"/>
      <c r="LQ45" s="322"/>
      <c r="LR45" s="322"/>
      <c r="LS45" s="4">
        <f t="shared" si="105"/>
        <v>29.700000000000003</v>
      </c>
      <c r="LT45" s="4">
        <f t="shared" si="60"/>
        <v>0</v>
      </c>
      <c r="LU45" s="323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6"/>
      <c r="MD45" s="324"/>
      <c r="ME45" s="75"/>
      <c r="MF45" s="4"/>
      <c r="MG45" s="9"/>
      <c r="MH45" s="4"/>
      <c r="MI45" s="4">
        <f t="shared" si="63"/>
        <v>0</v>
      </c>
      <c r="MJ45" s="4">
        <f t="shared" si="64"/>
        <v>0</v>
      </c>
      <c r="MK45" s="340">
        <v>11.406000000000001</v>
      </c>
      <c r="ML45" s="92"/>
      <c r="MM45" s="114">
        <v>7.604000000000001</v>
      </c>
      <c r="MN45" s="341"/>
      <c r="MO45" s="4">
        <f t="shared" si="65"/>
        <v>19.010000000000002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2">
        <v>0</v>
      </c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7"/>
      <c r="NL45" s="301"/>
      <c r="NM45" s="301">
        <f t="shared" si="77"/>
        <v>0</v>
      </c>
      <c r="NN45" s="301">
        <f t="shared" si="78"/>
        <v>0</v>
      </c>
      <c r="NO45" s="74">
        <v>3.07</v>
      </c>
      <c r="NP45" s="74"/>
      <c r="NQ45" s="74">
        <v>0</v>
      </c>
      <c r="NR45" s="74"/>
      <c r="NS45" s="74">
        <v>5.19</v>
      </c>
      <c r="NT45" s="74"/>
      <c r="NU45" s="351">
        <v>1.67</v>
      </c>
      <c r="NV45" s="351"/>
      <c r="NW45" s="4">
        <f t="shared" si="79"/>
        <v>9.93</v>
      </c>
      <c r="NX45" s="4">
        <f t="shared" si="100"/>
        <v>0</v>
      </c>
      <c r="NY45" s="74">
        <v>10</v>
      </c>
      <c r="NZ45" s="74"/>
      <c r="OA45" s="357">
        <v>3.49</v>
      </c>
      <c r="OB45" s="74"/>
      <c r="OC45" s="357">
        <v>1.49</v>
      </c>
      <c r="OD45" s="74"/>
      <c r="OE45" s="74">
        <v>0.74</v>
      </c>
      <c r="OF45" s="74"/>
      <c r="OG45" s="4">
        <f t="shared" si="80"/>
        <v>15.72</v>
      </c>
      <c r="OH45" s="4">
        <f t="shared" si="81"/>
        <v>0</v>
      </c>
      <c r="OI45" s="196">
        <v>4.68</v>
      </c>
      <c r="OJ45" s="301"/>
      <c r="OK45" s="347">
        <v>1.32</v>
      </c>
      <c r="OL45" s="301"/>
      <c r="OM45" s="196">
        <v>1.44</v>
      </c>
      <c r="ON45" s="301"/>
      <c r="OO45" s="301">
        <f t="shared" si="82"/>
        <v>6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>
        <v>5</v>
      </c>
      <c r="Z46" s="78">
        <v>2.2222222222222223</v>
      </c>
      <c r="AA46" s="9"/>
      <c r="AB46" s="285"/>
      <c r="AC46" s="8">
        <f t="shared" si="17"/>
        <v>5</v>
      </c>
      <c r="AD46" s="8">
        <f t="shared" si="18"/>
        <v>2.2222222222222223</v>
      </c>
      <c r="AE46" s="71"/>
      <c r="AF46" s="71"/>
      <c r="AG46" s="71"/>
      <c r="AH46" s="71"/>
      <c r="AI46" s="122">
        <v>6</v>
      </c>
      <c r="AJ46" s="122">
        <v>1.7999999999999998</v>
      </c>
      <c r="AK46" s="359">
        <v>49</v>
      </c>
      <c r="AL46" s="360">
        <v>14.7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55</v>
      </c>
      <c r="AV46" s="4">
        <f t="shared" si="90"/>
        <v>16.5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>
        <v>0</v>
      </c>
      <c r="BF46" s="8">
        <v>0</v>
      </c>
      <c r="BG46" s="295"/>
      <c r="BH46" s="296"/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5"/>
      <c r="CI46" s="91">
        <v>20.6</v>
      </c>
      <c r="CJ46" s="325">
        <v>6.5</v>
      </c>
      <c r="CK46" s="299"/>
      <c r="CL46" s="299"/>
      <c r="CM46" s="326">
        <v>5.15</v>
      </c>
      <c r="CN46" s="327">
        <v>1.5</v>
      </c>
      <c r="CO46" s="8">
        <f t="shared" si="22"/>
        <v>25.75</v>
      </c>
      <c r="CP46" s="8">
        <f t="shared" si="23"/>
        <v>8</v>
      </c>
      <c r="CQ46" s="343">
        <v>247.40625</v>
      </c>
      <c r="CR46" s="343"/>
      <c r="CS46" s="343"/>
      <c r="CT46" s="356"/>
      <c r="CU46" s="344">
        <v>18.556701030927837</v>
      </c>
      <c r="CV46" s="196"/>
      <c r="CW46" s="345">
        <v>63.814432989690722</v>
      </c>
      <c r="CX46" s="300"/>
      <c r="CY46" s="300"/>
      <c r="CZ46" s="300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8">
        <v>42.37</v>
      </c>
      <c r="DL46" s="328">
        <v>14.12</v>
      </c>
      <c r="DM46" s="78">
        <f t="shared" si="28"/>
        <v>42.37</v>
      </c>
      <c r="DN46" s="78">
        <f t="shared" si="29"/>
        <v>14.12</v>
      </c>
      <c r="DO46" s="328">
        <v>41.1</v>
      </c>
      <c r="DP46" s="328">
        <v>13.700000000000001</v>
      </c>
      <c r="DQ46" s="329"/>
      <c r="DR46" s="329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0">
        <v>39.18</v>
      </c>
      <c r="EH46" s="331">
        <v>9.7949999999999999</v>
      </c>
      <c r="EI46" s="94">
        <v>116.36</v>
      </c>
      <c r="EJ46" s="94">
        <v>29.09</v>
      </c>
      <c r="EK46" s="326">
        <v>40.340000000000003</v>
      </c>
      <c r="EL46" s="332">
        <v>10.085000000000001</v>
      </c>
      <c r="EM46" s="333"/>
      <c r="EN46" s="333"/>
      <c r="EO46" s="333"/>
      <c r="EP46" s="333"/>
      <c r="EQ46" s="8">
        <f t="shared" si="31"/>
        <v>195.88</v>
      </c>
      <c r="ER46" s="8">
        <f t="shared" si="104"/>
        <v>48.97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1">
        <v>27</v>
      </c>
      <c r="FB46" s="334">
        <v>0</v>
      </c>
      <c r="FC46" s="114">
        <v>0</v>
      </c>
      <c r="FD46" s="327"/>
      <c r="FE46" s="8"/>
      <c r="FF46" s="8"/>
      <c r="FG46" s="305"/>
      <c r="FH46" s="306"/>
      <c r="FI46" s="8"/>
      <c r="FJ46" s="8"/>
      <c r="FK46" s="8"/>
      <c r="FL46" s="8"/>
      <c r="FM46" s="327"/>
      <c r="FN46" s="327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7"/>
      <c r="GL46" s="297"/>
      <c r="GM46" s="309"/>
      <c r="GN46" s="310"/>
      <c r="GO46" s="299">
        <v>3</v>
      </c>
      <c r="GP46" s="311">
        <v>0</v>
      </c>
      <c r="GQ46" s="311"/>
      <c r="GR46" s="311"/>
      <c r="GS46" s="310"/>
      <c r="GT46" s="310"/>
      <c r="GU46" s="310">
        <v>3</v>
      </c>
      <c r="GV46" s="310">
        <v>0</v>
      </c>
      <c r="GW46" s="310"/>
      <c r="GX46" s="310"/>
      <c r="GY46" s="310">
        <v>2.4</v>
      </c>
      <c r="GZ46" s="310">
        <v>0</v>
      </c>
      <c r="HA46" s="8">
        <f t="shared" si="39"/>
        <v>8.4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400</v>
      </c>
      <c r="HR46" s="285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2.8</v>
      </c>
      <c r="HZ46" s="335">
        <v>0.7</v>
      </c>
      <c r="IA46" s="312"/>
      <c r="IB46" s="304"/>
      <c r="IC46" s="337">
        <v>12</v>
      </c>
      <c r="ID46" s="130">
        <v>3</v>
      </c>
      <c r="IE46" s="313"/>
      <c r="IF46" s="313"/>
      <c r="IG46" s="8">
        <f t="shared" si="84"/>
        <v>14.8</v>
      </c>
      <c r="IH46" s="8">
        <f t="shared" si="45"/>
        <v>3.7</v>
      </c>
      <c r="II46" s="8"/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5"/>
      <c r="JD46" s="285"/>
      <c r="JE46" s="8">
        <f t="shared" si="46"/>
        <v>10.31</v>
      </c>
      <c r="JF46" s="8">
        <f t="shared" si="47"/>
        <v>0</v>
      </c>
      <c r="JG46" s="386">
        <v>0</v>
      </c>
      <c r="JH46" s="386">
        <v>0</v>
      </c>
      <c r="JI46" s="386">
        <v>0</v>
      </c>
      <c r="JJ46" s="386">
        <v>0</v>
      </c>
      <c r="JK46" s="335"/>
      <c r="JL46" s="335"/>
      <c r="JM46" s="91">
        <v>51.55</v>
      </c>
      <c r="JN46" s="335">
        <v>11</v>
      </c>
      <c r="JO46" s="91">
        <v>0</v>
      </c>
      <c r="JP46" s="335">
        <v>0</v>
      </c>
      <c r="JQ46" s="71">
        <v>0</v>
      </c>
      <c r="JR46" s="71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6">
        <v>0</v>
      </c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5">
        <v>0</v>
      </c>
      <c r="LK46" s="79">
        <v>3.4</v>
      </c>
      <c r="LL46" s="358">
        <v>0</v>
      </c>
      <c r="LM46" s="387">
        <v>0</v>
      </c>
      <c r="LN46" s="339">
        <v>0</v>
      </c>
      <c r="LO46" s="75"/>
      <c r="LP46" s="352"/>
      <c r="LQ46" s="322"/>
      <c r="LR46" s="322"/>
      <c r="LS46" s="4">
        <f t="shared" si="105"/>
        <v>28.4</v>
      </c>
      <c r="LT46" s="4">
        <f t="shared" si="60"/>
        <v>0</v>
      </c>
      <c r="LU46" s="323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6"/>
      <c r="MD46" s="324"/>
      <c r="ME46" s="75"/>
      <c r="MF46" s="4"/>
      <c r="MG46" s="9"/>
      <c r="MH46" s="4"/>
      <c r="MI46" s="4">
        <f t="shared" si="63"/>
        <v>0</v>
      </c>
      <c r="MJ46" s="4">
        <f t="shared" si="64"/>
        <v>0</v>
      </c>
      <c r="MK46" s="340">
        <v>12.942</v>
      </c>
      <c r="ML46" s="92"/>
      <c r="MM46" s="114">
        <v>8.6280000000000001</v>
      </c>
      <c r="MN46" s="341"/>
      <c r="MO46" s="4">
        <f t="shared" si="65"/>
        <v>21.57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2">
        <v>0</v>
      </c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7"/>
      <c r="NL46" s="301"/>
      <c r="NM46" s="301">
        <f t="shared" si="77"/>
        <v>0</v>
      </c>
      <c r="NN46" s="301">
        <f t="shared" si="78"/>
        <v>0</v>
      </c>
      <c r="NO46" s="74">
        <v>3.02</v>
      </c>
      <c r="NP46" s="74"/>
      <c r="NQ46" s="74">
        <v>0</v>
      </c>
      <c r="NR46" s="74"/>
      <c r="NS46" s="74">
        <v>5.0999999999999996</v>
      </c>
      <c r="NT46" s="74"/>
      <c r="NU46" s="351">
        <v>1.64</v>
      </c>
      <c r="NV46" s="351"/>
      <c r="NW46" s="4">
        <f t="shared" si="79"/>
        <v>9.76</v>
      </c>
      <c r="NX46" s="4">
        <f t="shared" si="100"/>
        <v>0</v>
      </c>
      <c r="NY46" s="74">
        <v>10</v>
      </c>
      <c r="NZ46" s="74"/>
      <c r="OA46" s="357">
        <v>4.24</v>
      </c>
      <c r="OB46" s="74"/>
      <c r="OC46" s="357">
        <v>1.82</v>
      </c>
      <c r="OD46" s="74"/>
      <c r="OE46" s="74">
        <v>0.91</v>
      </c>
      <c r="OF46" s="74"/>
      <c r="OG46" s="4">
        <f t="shared" si="80"/>
        <v>16.97</v>
      </c>
      <c r="OH46" s="4">
        <f t="shared" si="81"/>
        <v>0</v>
      </c>
      <c r="OI46" s="196">
        <v>4.6100000000000003</v>
      </c>
      <c r="OJ46" s="301"/>
      <c r="OK46" s="347">
        <v>1.3</v>
      </c>
      <c r="OL46" s="301"/>
      <c r="OM46" s="196">
        <v>1.42</v>
      </c>
      <c r="ON46" s="301"/>
      <c r="OO46" s="301">
        <f t="shared" si="82"/>
        <v>5.91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6"/>
      <c r="L47" s="326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6"/>
      <c r="T47" s="326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/>
      <c r="AF47" s="71"/>
      <c r="AG47" s="71"/>
      <c r="AH47" s="71"/>
      <c r="AI47" s="122">
        <v>6</v>
      </c>
      <c r="AJ47" s="122">
        <v>1.7999999999999998</v>
      </c>
      <c r="AK47" s="359">
        <v>49</v>
      </c>
      <c r="AL47" s="360">
        <v>14.7</v>
      </c>
      <c r="AM47" s="362"/>
      <c r="AN47" s="362"/>
      <c r="AO47" s="363"/>
      <c r="AP47" s="363"/>
      <c r="AQ47" s="363"/>
      <c r="AR47" s="363"/>
      <c r="AS47" s="363"/>
      <c r="AT47" s="363"/>
      <c r="AU47" s="74">
        <f t="shared" si="89"/>
        <v>55</v>
      </c>
      <c r="AV47" s="74">
        <f t="shared" si="90"/>
        <v>16.5</v>
      </c>
      <c r="AW47" s="78"/>
      <c r="AX47" s="78"/>
      <c r="AY47" s="36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0</v>
      </c>
      <c r="BF47" s="78">
        <v>0</v>
      </c>
      <c r="BG47" s="365"/>
      <c r="BH47" s="366"/>
      <c r="BI47" s="365"/>
      <c r="BJ47" s="366"/>
      <c r="BK47" s="327"/>
      <c r="BL47" s="78"/>
      <c r="BM47" s="78"/>
      <c r="BN47" s="78"/>
      <c r="BO47" s="78"/>
      <c r="BP47" s="78"/>
      <c r="BQ47" s="78"/>
      <c r="BR47" s="78"/>
      <c r="BS47" s="326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5"/>
      <c r="CI47" s="91">
        <v>20.6</v>
      </c>
      <c r="CJ47" s="325">
        <v>6.5</v>
      </c>
      <c r="CK47" s="335"/>
      <c r="CL47" s="335"/>
      <c r="CM47" s="326">
        <v>5.15</v>
      </c>
      <c r="CN47" s="327">
        <v>1.5</v>
      </c>
      <c r="CO47" s="78">
        <f t="shared" si="22"/>
        <v>25.75</v>
      </c>
      <c r="CP47" s="78">
        <f t="shared" si="23"/>
        <v>8</v>
      </c>
      <c r="CQ47" s="343">
        <v>247.40625</v>
      </c>
      <c r="CR47" s="343"/>
      <c r="CS47" s="343"/>
      <c r="CT47" s="356"/>
      <c r="CU47" s="344">
        <v>18.556701030927837</v>
      </c>
      <c r="CV47" s="196"/>
      <c r="CW47" s="345">
        <v>63.814432989690722</v>
      </c>
      <c r="CX47" s="356"/>
      <c r="CY47" s="356"/>
      <c r="CZ47" s="356"/>
      <c r="DA47" s="36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8">
        <v>42.37</v>
      </c>
      <c r="DL47" s="328">
        <v>14.12</v>
      </c>
      <c r="DM47" s="78">
        <f t="shared" si="28"/>
        <v>42.37</v>
      </c>
      <c r="DN47" s="78">
        <f t="shared" si="29"/>
        <v>14.12</v>
      </c>
      <c r="DO47" s="328">
        <v>41.1</v>
      </c>
      <c r="DP47" s="328">
        <v>13.700000000000001</v>
      </c>
      <c r="DQ47" s="329"/>
      <c r="DR47" s="329"/>
      <c r="DS47" s="78"/>
      <c r="DT47" s="78"/>
      <c r="DU47" s="332"/>
      <c r="DV47" s="368"/>
      <c r="DW47" s="368"/>
      <c r="DX47" s="36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30">
        <v>39.18</v>
      </c>
      <c r="EH47" s="331">
        <v>9.7949999999999999</v>
      </c>
      <c r="EI47" s="94">
        <v>116.36</v>
      </c>
      <c r="EJ47" s="94">
        <v>29.09</v>
      </c>
      <c r="EK47" s="326">
        <v>40.340000000000003</v>
      </c>
      <c r="EL47" s="332">
        <v>10.085000000000001</v>
      </c>
      <c r="EM47" s="333"/>
      <c r="EN47" s="333"/>
      <c r="EO47" s="333"/>
      <c r="EP47" s="333"/>
      <c r="EQ47" s="78">
        <f t="shared" si="31"/>
        <v>195.88</v>
      </c>
      <c r="ER47" s="78">
        <f t="shared" si="104"/>
        <v>48.97</v>
      </c>
      <c r="ES47" s="196"/>
      <c r="ET47" s="196"/>
      <c r="EU47" s="369"/>
      <c r="EV47" s="369"/>
      <c r="EW47" s="74">
        <f t="shared" si="33"/>
        <v>0</v>
      </c>
      <c r="EX47" s="74">
        <f t="shared" si="34"/>
        <v>0</v>
      </c>
      <c r="EY47" s="78"/>
      <c r="EZ47" s="78"/>
      <c r="FA47" s="361">
        <v>27</v>
      </c>
      <c r="FB47" s="334">
        <v>0</v>
      </c>
      <c r="FC47" s="114">
        <v>0</v>
      </c>
      <c r="FD47" s="327"/>
      <c r="FE47" s="78"/>
      <c r="FF47" s="78"/>
      <c r="FG47" s="370"/>
      <c r="FH47" s="371"/>
      <c r="FI47" s="78"/>
      <c r="FJ47" s="78"/>
      <c r="FK47" s="78"/>
      <c r="FL47" s="78"/>
      <c r="FM47" s="327"/>
      <c r="FN47" s="327"/>
      <c r="FO47" s="74"/>
      <c r="FP47" s="78"/>
      <c r="FQ47" s="37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3"/>
      <c r="GJ47" s="373"/>
      <c r="GK47" s="327"/>
      <c r="GL47" s="327"/>
      <c r="GM47" s="374"/>
      <c r="GN47" s="93"/>
      <c r="GO47" s="335">
        <v>3</v>
      </c>
      <c r="GP47" s="375">
        <v>0</v>
      </c>
      <c r="GQ47" s="375"/>
      <c r="GR47" s="375"/>
      <c r="GS47" s="93"/>
      <c r="GT47" s="93"/>
      <c r="GU47" s="93">
        <v>3</v>
      </c>
      <c r="GV47" s="93">
        <v>0</v>
      </c>
      <c r="GW47" s="93"/>
      <c r="GX47" s="93"/>
      <c r="GY47" s="93">
        <v>2.4</v>
      </c>
      <c r="GZ47" s="93">
        <v>0</v>
      </c>
      <c r="HA47" s="78">
        <f t="shared" si="39"/>
        <v>8.4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8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196">
        <v>2.8</v>
      </c>
      <c r="HZ47" s="335">
        <v>0.7</v>
      </c>
      <c r="IA47" s="96"/>
      <c r="IB47" s="94"/>
      <c r="IC47" s="337">
        <v>12</v>
      </c>
      <c r="ID47" s="130">
        <v>3</v>
      </c>
      <c r="IE47" s="208"/>
      <c r="IF47" s="208"/>
      <c r="IG47" s="78">
        <f t="shared" si="84"/>
        <v>14.8</v>
      </c>
      <c r="IH47" s="78">
        <f t="shared" si="45"/>
        <v>3.7</v>
      </c>
      <c r="II47" s="78"/>
      <c r="IJ47" s="78"/>
      <c r="IK47" s="78"/>
      <c r="IL47" s="78"/>
      <c r="IM47" s="74"/>
      <c r="IN47" s="36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86">
        <v>0</v>
      </c>
      <c r="JH47" s="386">
        <v>0</v>
      </c>
      <c r="JI47" s="386">
        <v>0</v>
      </c>
      <c r="JJ47" s="386">
        <v>0</v>
      </c>
      <c r="JK47" s="335"/>
      <c r="JL47" s="335"/>
      <c r="JM47" s="91">
        <v>51.55</v>
      </c>
      <c r="JN47" s="335">
        <v>11</v>
      </c>
      <c r="JO47" s="91">
        <v>0</v>
      </c>
      <c r="JP47" s="335">
        <v>0</v>
      </c>
      <c r="JQ47" s="71">
        <v>0</v>
      </c>
      <c r="JR47" s="71">
        <v>0</v>
      </c>
      <c r="JS47" s="78"/>
      <c r="JT47" s="78"/>
      <c r="JU47" s="78">
        <f t="shared" si="85"/>
        <v>51.55</v>
      </c>
      <c r="JV47" s="78">
        <f t="shared" si="86"/>
        <v>11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6">
        <v>0</v>
      </c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5">
        <v>0</v>
      </c>
      <c r="LK47" s="79">
        <v>3.4</v>
      </c>
      <c r="LL47" s="358">
        <v>0</v>
      </c>
      <c r="LM47" s="387">
        <v>0</v>
      </c>
      <c r="LN47" s="339">
        <v>0</v>
      </c>
      <c r="LO47" s="75"/>
      <c r="LP47" s="352"/>
      <c r="LQ47" s="352"/>
      <c r="LR47" s="352"/>
      <c r="LS47" s="74">
        <f t="shared" si="105"/>
        <v>28.4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6"/>
      <c r="MD47" s="376"/>
      <c r="ME47" s="75"/>
      <c r="MF47" s="74"/>
      <c r="MG47" s="75"/>
      <c r="MH47" s="74"/>
      <c r="MI47" s="74">
        <f t="shared" si="63"/>
        <v>0</v>
      </c>
      <c r="MJ47" s="74">
        <f t="shared" si="64"/>
        <v>0</v>
      </c>
      <c r="MK47" s="340">
        <v>13.98</v>
      </c>
      <c r="ML47" s="92"/>
      <c r="MM47" s="114">
        <v>9.32</v>
      </c>
      <c r="MN47" s="341"/>
      <c r="MO47" s="74">
        <f t="shared" si="65"/>
        <v>23.3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2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7"/>
      <c r="NL47" s="196"/>
      <c r="NM47" s="196">
        <f t="shared" si="77"/>
        <v>0</v>
      </c>
      <c r="NN47" s="196">
        <f t="shared" si="78"/>
        <v>0</v>
      </c>
      <c r="NO47" s="74">
        <v>3.31</v>
      </c>
      <c r="NP47" s="74"/>
      <c r="NQ47" s="74">
        <v>0</v>
      </c>
      <c r="NR47" s="74"/>
      <c r="NS47" s="74">
        <v>5.6</v>
      </c>
      <c r="NT47" s="74"/>
      <c r="NU47" s="351">
        <v>1.8</v>
      </c>
      <c r="NV47" s="351"/>
      <c r="NW47" s="74">
        <f t="shared" si="79"/>
        <v>10.71</v>
      </c>
      <c r="NX47" s="74">
        <f t="shared" si="100"/>
        <v>0</v>
      </c>
      <c r="NY47" s="74">
        <v>10</v>
      </c>
      <c r="NZ47" s="74"/>
      <c r="OA47" s="357">
        <v>4.66</v>
      </c>
      <c r="OB47" s="74"/>
      <c r="OC47" s="357">
        <v>2</v>
      </c>
      <c r="OD47" s="74"/>
      <c r="OE47" s="74">
        <v>1</v>
      </c>
      <c r="OF47" s="74"/>
      <c r="OG47" s="74">
        <f t="shared" si="80"/>
        <v>17.66</v>
      </c>
      <c r="OH47" s="74">
        <f t="shared" si="81"/>
        <v>0</v>
      </c>
      <c r="OI47" s="196">
        <v>4.96</v>
      </c>
      <c r="OJ47" s="196"/>
      <c r="OK47" s="347">
        <v>1.4</v>
      </c>
      <c r="OL47" s="196"/>
      <c r="OM47" s="196">
        <v>1.53</v>
      </c>
      <c r="ON47" s="196"/>
      <c r="OO47" s="196">
        <f t="shared" si="82"/>
        <v>6.3599999999999994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>
        <v>5</v>
      </c>
      <c r="Z48" s="78">
        <v>2.2222222222222223</v>
      </c>
      <c r="AA48" s="9"/>
      <c r="AB48" s="285"/>
      <c r="AC48" s="8">
        <f t="shared" si="17"/>
        <v>5</v>
      </c>
      <c r="AD48" s="8">
        <f t="shared" si="18"/>
        <v>2.2222222222222223</v>
      </c>
      <c r="AE48" s="71"/>
      <c r="AF48" s="71"/>
      <c r="AG48" s="71"/>
      <c r="AH48" s="71"/>
      <c r="AI48" s="122">
        <v>6</v>
      </c>
      <c r="AJ48" s="122">
        <v>1.7999999999999998</v>
      </c>
      <c r="AK48" s="359">
        <v>49</v>
      </c>
      <c r="AL48" s="360">
        <v>14.7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55</v>
      </c>
      <c r="AV48" s="4">
        <f t="shared" si="90"/>
        <v>16.5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0</v>
      </c>
      <c r="BF48" s="8">
        <v>0</v>
      </c>
      <c r="BG48" s="295"/>
      <c r="BH48" s="296"/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5"/>
      <c r="CI48" s="91">
        <v>20.6</v>
      </c>
      <c r="CJ48" s="325">
        <v>6.5</v>
      </c>
      <c r="CK48" s="299"/>
      <c r="CL48" s="299"/>
      <c r="CM48" s="326">
        <v>5.15</v>
      </c>
      <c r="CN48" s="327">
        <v>1.5</v>
      </c>
      <c r="CO48" s="8">
        <f t="shared" si="22"/>
        <v>25.75</v>
      </c>
      <c r="CP48" s="8">
        <f t="shared" si="23"/>
        <v>8</v>
      </c>
      <c r="CQ48" s="384">
        <v>194.90625</v>
      </c>
      <c r="CR48" s="343"/>
      <c r="CS48" s="343"/>
      <c r="CT48" s="356"/>
      <c r="CU48" s="344">
        <v>18.556701030927837</v>
      </c>
      <c r="CV48" s="196"/>
      <c r="CW48" s="345">
        <v>63.814432989690722</v>
      </c>
      <c r="CX48" s="300"/>
      <c r="CY48" s="300"/>
      <c r="CZ48" s="300"/>
      <c r="DA48" s="7">
        <f t="shared" si="103"/>
        <v>277.27738402061857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8">
        <v>42.37</v>
      </c>
      <c r="DL48" s="328">
        <v>14.12</v>
      </c>
      <c r="DM48" s="78">
        <f t="shared" si="28"/>
        <v>42.37</v>
      </c>
      <c r="DN48" s="78">
        <f t="shared" si="29"/>
        <v>14.12</v>
      </c>
      <c r="DO48" s="328">
        <v>41.1</v>
      </c>
      <c r="DP48" s="328">
        <v>13.700000000000001</v>
      </c>
      <c r="DQ48" s="329"/>
      <c r="DR48" s="329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0">
        <v>39.18</v>
      </c>
      <c r="EH48" s="331">
        <v>9.7949999999999999</v>
      </c>
      <c r="EI48" s="94">
        <v>116.36</v>
      </c>
      <c r="EJ48" s="94">
        <v>29.09</v>
      </c>
      <c r="EK48" s="326">
        <v>40.340000000000003</v>
      </c>
      <c r="EL48" s="332">
        <v>10.085000000000001</v>
      </c>
      <c r="EM48" s="333"/>
      <c r="EN48" s="333"/>
      <c r="EO48" s="333"/>
      <c r="EP48" s="333"/>
      <c r="EQ48" s="8">
        <f t="shared" si="31"/>
        <v>195.88</v>
      </c>
      <c r="ER48" s="8">
        <f t="shared" si="104"/>
        <v>48.97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1">
        <v>27</v>
      </c>
      <c r="FB48" s="334">
        <v>0</v>
      </c>
      <c r="FC48" s="114">
        <v>0</v>
      </c>
      <c r="FD48" s="327"/>
      <c r="FE48" s="8"/>
      <c r="FF48" s="8"/>
      <c r="FG48" s="305"/>
      <c r="FH48" s="306"/>
      <c r="FI48" s="8"/>
      <c r="FJ48" s="8"/>
      <c r="FK48" s="8"/>
      <c r="FL48" s="8"/>
      <c r="FM48" s="327"/>
      <c r="FN48" s="327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7"/>
      <c r="GL48" s="297"/>
      <c r="GM48" s="309"/>
      <c r="GN48" s="310"/>
      <c r="GO48" s="299">
        <v>3</v>
      </c>
      <c r="GP48" s="311">
        <v>0</v>
      </c>
      <c r="GQ48" s="311"/>
      <c r="GR48" s="311"/>
      <c r="GS48" s="310"/>
      <c r="GT48" s="310"/>
      <c r="GU48" s="310">
        <v>3</v>
      </c>
      <c r="GV48" s="310">
        <v>0</v>
      </c>
      <c r="GW48" s="310"/>
      <c r="GX48" s="310"/>
      <c r="GY48" s="310">
        <v>2.4</v>
      </c>
      <c r="GZ48" s="310">
        <v>0</v>
      </c>
      <c r="HA48" s="8">
        <f t="shared" si="39"/>
        <v>8.4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91">
        <v>400</v>
      </c>
      <c r="HR48" s="285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2.8</v>
      </c>
      <c r="HZ48" s="335">
        <v>0.7</v>
      </c>
      <c r="IA48" s="312"/>
      <c r="IB48" s="304"/>
      <c r="IC48" s="337">
        <v>12</v>
      </c>
      <c r="ID48" s="130">
        <v>3</v>
      </c>
      <c r="IE48" s="313"/>
      <c r="IF48" s="313"/>
      <c r="IG48" s="8">
        <f t="shared" si="84"/>
        <v>14.8</v>
      </c>
      <c r="IH48" s="8">
        <f t="shared" si="45"/>
        <v>3.7</v>
      </c>
      <c r="II48" s="8"/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5"/>
      <c r="JD48" s="285"/>
      <c r="JE48" s="8">
        <f t="shared" si="46"/>
        <v>10.31</v>
      </c>
      <c r="JF48" s="8">
        <f t="shared" si="47"/>
        <v>0</v>
      </c>
      <c r="JG48" s="386">
        <v>0</v>
      </c>
      <c r="JH48" s="386">
        <v>0</v>
      </c>
      <c r="JI48" s="386">
        <v>0</v>
      </c>
      <c r="JJ48" s="386">
        <v>0</v>
      </c>
      <c r="JK48" s="335"/>
      <c r="JL48" s="335"/>
      <c r="JM48" s="91">
        <v>51.55</v>
      </c>
      <c r="JN48" s="335">
        <v>11</v>
      </c>
      <c r="JO48" s="91">
        <v>0</v>
      </c>
      <c r="JP48" s="335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6">
        <v>0</v>
      </c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5">
        <v>0</v>
      </c>
      <c r="LK48" s="79">
        <v>3.4</v>
      </c>
      <c r="LL48" s="358">
        <v>0</v>
      </c>
      <c r="LM48" s="387">
        <v>0</v>
      </c>
      <c r="LN48" s="339">
        <v>0</v>
      </c>
      <c r="LO48" s="75"/>
      <c r="LP48" s="352"/>
      <c r="LQ48" s="322"/>
      <c r="LR48" s="322"/>
      <c r="LS48" s="4">
        <f t="shared" si="105"/>
        <v>28.4</v>
      </c>
      <c r="LT48" s="4">
        <f t="shared" si="60"/>
        <v>0</v>
      </c>
      <c r="LU48" s="323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6"/>
      <c r="MD48" s="324"/>
      <c r="ME48" s="75"/>
      <c r="MF48" s="4"/>
      <c r="MG48" s="9"/>
      <c r="MH48" s="4"/>
      <c r="MI48" s="4">
        <f t="shared" si="63"/>
        <v>0</v>
      </c>
      <c r="MJ48" s="4">
        <f t="shared" si="64"/>
        <v>0</v>
      </c>
      <c r="MK48" s="340">
        <v>14.627999999999998</v>
      </c>
      <c r="ML48" s="92"/>
      <c r="MM48" s="114">
        <v>9.7520000000000007</v>
      </c>
      <c r="MN48" s="341"/>
      <c r="MO48" s="4">
        <f t="shared" si="65"/>
        <v>24.38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2">
        <v>0</v>
      </c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7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>
        <v>0</v>
      </c>
      <c r="NR48" s="74"/>
      <c r="NS48" s="74">
        <v>6.2</v>
      </c>
      <c r="NT48" s="74"/>
      <c r="NU48" s="351">
        <v>2</v>
      </c>
      <c r="NV48" s="351"/>
      <c r="NW48" s="4">
        <f t="shared" si="79"/>
        <v>11.870000000000001</v>
      </c>
      <c r="NX48" s="4">
        <f t="shared" si="100"/>
        <v>0</v>
      </c>
      <c r="NY48" s="74">
        <v>10</v>
      </c>
      <c r="NZ48" s="74"/>
      <c r="OA48" s="357">
        <v>3.23</v>
      </c>
      <c r="OB48" s="74"/>
      <c r="OC48" s="357">
        <v>1.38</v>
      </c>
      <c r="OD48" s="74"/>
      <c r="OE48" s="74">
        <v>0.69</v>
      </c>
      <c r="OF48" s="74"/>
      <c r="OG48" s="4">
        <f t="shared" si="80"/>
        <v>15.299999999999999</v>
      </c>
      <c r="OH48" s="4">
        <f t="shared" si="81"/>
        <v>0</v>
      </c>
      <c r="OI48" s="196">
        <v>5.54</v>
      </c>
      <c r="OJ48" s="301"/>
      <c r="OK48" s="347">
        <v>1.56</v>
      </c>
      <c r="OL48" s="301"/>
      <c r="OM48" s="196">
        <v>1.7</v>
      </c>
      <c r="ON48" s="301"/>
      <c r="OO48" s="301">
        <f t="shared" si="82"/>
        <v>7.1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>
        <v>5</v>
      </c>
      <c r="Z49" s="78">
        <v>2.2222222222222223</v>
      </c>
      <c r="AA49" s="9"/>
      <c r="AB49" s="285"/>
      <c r="AC49" s="8">
        <f t="shared" si="17"/>
        <v>5</v>
      </c>
      <c r="AD49" s="8">
        <f t="shared" si="18"/>
        <v>2.2222222222222223</v>
      </c>
      <c r="AE49" s="71"/>
      <c r="AF49" s="71"/>
      <c r="AG49" s="71"/>
      <c r="AH49" s="71"/>
      <c r="AI49" s="122">
        <v>6</v>
      </c>
      <c r="AJ49" s="122">
        <v>1.7999999999999998</v>
      </c>
      <c r="AK49" s="359">
        <v>49</v>
      </c>
      <c r="AL49" s="360">
        <v>14.7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55</v>
      </c>
      <c r="AV49" s="4">
        <f t="shared" si="90"/>
        <v>16.5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0</v>
      </c>
      <c r="BF49" s="8">
        <v>0</v>
      </c>
      <c r="BG49" s="295"/>
      <c r="BH49" s="296"/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5"/>
      <c r="CI49" s="91">
        <v>20.6</v>
      </c>
      <c r="CJ49" s="325">
        <v>6.5</v>
      </c>
      <c r="CK49" s="299"/>
      <c r="CL49" s="299"/>
      <c r="CM49" s="326">
        <v>5.15</v>
      </c>
      <c r="CN49" s="327">
        <v>1.5</v>
      </c>
      <c r="CO49" s="8">
        <f t="shared" si="22"/>
        <v>25.75</v>
      </c>
      <c r="CP49" s="8">
        <f t="shared" si="23"/>
        <v>8</v>
      </c>
      <c r="CQ49" s="384">
        <v>142.40625</v>
      </c>
      <c r="CR49" s="343"/>
      <c r="CS49" s="343"/>
      <c r="CT49" s="356"/>
      <c r="CU49" s="344">
        <v>18.556701030927837</v>
      </c>
      <c r="CV49" s="196"/>
      <c r="CW49" s="345">
        <v>63.814432989690722</v>
      </c>
      <c r="CX49" s="300"/>
      <c r="CY49" s="300"/>
      <c r="CZ49" s="300"/>
      <c r="DA49" s="7">
        <f t="shared" si="103"/>
        <v>224.77738402061854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8">
        <v>42.37</v>
      </c>
      <c r="DL49" s="328">
        <v>14.12</v>
      </c>
      <c r="DM49" s="78">
        <f t="shared" si="28"/>
        <v>42.37</v>
      </c>
      <c r="DN49" s="78">
        <f t="shared" si="29"/>
        <v>14.12</v>
      </c>
      <c r="DO49" s="328">
        <v>41.1</v>
      </c>
      <c r="DP49" s="328">
        <v>13.700000000000001</v>
      </c>
      <c r="DQ49" s="329"/>
      <c r="DR49" s="329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0">
        <v>39.18</v>
      </c>
      <c r="EH49" s="331">
        <v>9.7949999999999999</v>
      </c>
      <c r="EI49" s="94">
        <v>116.36</v>
      </c>
      <c r="EJ49" s="94">
        <v>29.09</v>
      </c>
      <c r="EK49" s="326">
        <v>40.340000000000003</v>
      </c>
      <c r="EL49" s="332">
        <v>10.085000000000001</v>
      </c>
      <c r="EM49" s="333"/>
      <c r="EN49" s="333"/>
      <c r="EO49" s="333"/>
      <c r="EP49" s="333"/>
      <c r="EQ49" s="8">
        <f t="shared" si="31"/>
        <v>195.88</v>
      </c>
      <c r="ER49" s="8">
        <f t="shared" si="104"/>
        <v>48.97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1">
        <v>27</v>
      </c>
      <c r="FB49" s="334">
        <v>0</v>
      </c>
      <c r="FC49" s="114">
        <v>0</v>
      </c>
      <c r="FD49" s="327"/>
      <c r="FE49" s="8"/>
      <c r="FF49" s="8"/>
      <c r="FG49" s="305"/>
      <c r="FH49" s="306"/>
      <c r="FI49" s="8"/>
      <c r="FJ49" s="8"/>
      <c r="FK49" s="8"/>
      <c r="FL49" s="8"/>
      <c r="FM49" s="327"/>
      <c r="FN49" s="327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7"/>
      <c r="GL49" s="297"/>
      <c r="GM49" s="309"/>
      <c r="GN49" s="310"/>
      <c r="GO49" s="299">
        <v>3</v>
      </c>
      <c r="GP49" s="311">
        <v>0</v>
      </c>
      <c r="GQ49" s="311"/>
      <c r="GR49" s="311"/>
      <c r="GS49" s="310"/>
      <c r="GT49" s="310"/>
      <c r="GU49" s="310">
        <v>3</v>
      </c>
      <c r="GV49" s="310">
        <v>0</v>
      </c>
      <c r="GW49" s="310"/>
      <c r="GX49" s="310"/>
      <c r="GY49" s="310">
        <v>2.4</v>
      </c>
      <c r="GZ49" s="310">
        <v>0</v>
      </c>
      <c r="HA49" s="8">
        <f t="shared" si="39"/>
        <v>8.4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382">
        <v>370</v>
      </c>
      <c r="HR49" s="285"/>
      <c r="HS49" s="91">
        <v>400</v>
      </c>
      <c r="HT49" s="8"/>
      <c r="HU49" s="8">
        <f t="shared" si="43"/>
        <v>370</v>
      </c>
      <c r="HV49" s="8">
        <f t="shared" si="44"/>
        <v>0</v>
      </c>
      <c r="HW49" s="8"/>
      <c r="HX49" s="8"/>
      <c r="HY49" s="196">
        <v>2.8</v>
      </c>
      <c r="HZ49" s="335">
        <v>0.7</v>
      </c>
      <c r="IA49" s="312"/>
      <c r="IB49" s="304"/>
      <c r="IC49" s="337">
        <v>12</v>
      </c>
      <c r="ID49" s="130">
        <v>3</v>
      </c>
      <c r="IE49" s="313"/>
      <c r="IF49" s="313"/>
      <c r="IG49" s="8">
        <f t="shared" si="84"/>
        <v>14.8</v>
      </c>
      <c r="IH49" s="8">
        <f t="shared" si="45"/>
        <v>3.7</v>
      </c>
      <c r="II49" s="8"/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5"/>
      <c r="JD49" s="285"/>
      <c r="JE49" s="8">
        <f t="shared" si="46"/>
        <v>10.31</v>
      </c>
      <c r="JF49" s="8">
        <f t="shared" si="47"/>
        <v>0</v>
      </c>
      <c r="JG49" s="386">
        <v>0</v>
      </c>
      <c r="JH49" s="386">
        <v>0</v>
      </c>
      <c r="JI49" s="386">
        <v>0</v>
      </c>
      <c r="JJ49" s="386">
        <v>0</v>
      </c>
      <c r="JK49" s="335"/>
      <c r="JL49" s="335"/>
      <c r="JM49" s="91">
        <v>51.55</v>
      </c>
      <c r="JN49" s="335">
        <v>11</v>
      </c>
      <c r="JO49" s="91">
        <v>0</v>
      </c>
      <c r="JP49" s="335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6">
        <v>0</v>
      </c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5">
        <v>0</v>
      </c>
      <c r="LK49" s="79">
        <v>3.4</v>
      </c>
      <c r="LL49" s="358">
        <v>0</v>
      </c>
      <c r="LM49" s="387">
        <v>0</v>
      </c>
      <c r="LN49" s="339">
        <v>0</v>
      </c>
      <c r="LO49" s="75"/>
      <c r="LP49" s="352"/>
      <c r="LQ49" s="322"/>
      <c r="LR49" s="322"/>
      <c r="LS49" s="4">
        <f t="shared" si="105"/>
        <v>28.4</v>
      </c>
      <c r="LT49" s="4">
        <f t="shared" si="60"/>
        <v>0</v>
      </c>
      <c r="LU49" s="323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6"/>
      <c r="MD49" s="324"/>
      <c r="ME49" s="75"/>
      <c r="MF49" s="4"/>
      <c r="MG49" s="9"/>
      <c r="MH49" s="4"/>
      <c r="MI49" s="4">
        <f t="shared" si="63"/>
        <v>0</v>
      </c>
      <c r="MJ49" s="4">
        <f t="shared" si="64"/>
        <v>0</v>
      </c>
      <c r="MK49" s="340">
        <v>15.857999999999999</v>
      </c>
      <c r="ML49" s="92"/>
      <c r="MM49" s="114">
        <v>10.572000000000001</v>
      </c>
      <c r="MN49" s="341"/>
      <c r="MO49" s="4">
        <f t="shared" si="65"/>
        <v>26.43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2">
        <v>0</v>
      </c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7"/>
      <c r="NL49" s="301"/>
      <c r="NM49" s="301">
        <f t="shared" si="77"/>
        <v>0</v>
      </c>
      <c r="NN49" s="301">
        <f t="shared" si="78"/>
        <v>0</v>
      </c>
      <c r="NO49" s="74">
        <v>3.33</v>
      </c>
      <c r="NP49" s="74"/>
      <c r="NQ49" s="74">
        <v>0</v>
      </c>
      <c r="NR49" s="74"/>
      <c r="NS49" s="74">
        <v>5.63</v>
      </c>
      <c r="NT49" s="74"/>
      <c r="NU49" s="351">
        <v>1.81</v>
      </c>
      <c r="NV49" s="351"/>
      <c r="NW49" s="4">
        <f t="shared" si="79"/>
        <v>10.770000000000001</v>
      </c>
      <c r="NX49" s="4">
        <f t="shared" si="100"/>
        <v>0</v>
      </c>
      <c r="NY49" s="74">
        <v>10</v>
      </c>
      <c r="NZ49" s="74"/>
      <c r="OA49" s="357">
        <v>4.66</v>
      </c>
      <c r="OB49" s="74"/>
      <c r="OC49" s="357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6.27</v>
      </c>
      <c r="OJ49" s="301"/>
      <c r="OK49" s="347">
        <v>1.77</v>
      </c>
      <c r="OL49" s="301"/>
      <c r="OM49" s="196">
        <v>1.93</v>
      </c>
      <c r="ON49" s="301"/>
      <c r="OO49" s="301">
        <f t="shared" si="82"/>
        <v>8.0399999999999991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>
        <v>5</v>
      </c>
      <c r="Z50" s="78">
        <v>2.2222222222222223</v>
      </c>
      <c r="AA50" s="9"/>
      <c r="AB50" s="285"/>
      <c r="AC50" s="8">
        <f t="shared" si="17"/>
        <v>5</v>
      </c>
      <c r="AD50" s="8">
        <f t="shared" si="18"/>
        <v>2.2222222222222223</v>
      </c>
      <c r="AE50" s="71"/>
      <c r="AF50" s="71"/>
      <c r="AG50" s="71"/>
      <c r="AH50" s="71"/>
      <c r="AI50" s="122">
        <v>6</v>
      </c>
      <c r="AJ50" s="122">
        <v>1.7999999999999998</v>
      </c>
      <c r="AK50" s="359">
        <v>49</v>
      </c>
      <c r="AL50" s="360">
        <v>14.7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55</v>
      </c>
      <c r="AV50" s="4">
        <f t="shared" si="90"/>
        <v>16.5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0</v>
      </c>
      <c r="BF50" s="8">
        <v>0</v>
      </c>
      <c r="BG50" s="295"/>
      <c r="BH50" s="296"/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5"/>
      <c r="CI50" s="91">
        <v>20.6</v>
      </c>
      <c r="CJ50" s="325">
        <v>6.5</v>
      </c>
      <c r="CK50" s="299"/>
      <c r="CL50" s="299"/>
      <c r="CM50" s="326">
        <v>5.15</v>
      </c>
      <c r="CN50" s="327">
        <v>1.5</v>
      </c>
      <c r="CO50" s="8">
        <f t="shared" si="22"/>
        <v>25.75</v>
      </c>
      <c r="CP50" s="8">
        <f t="shared" si="23"/>
        <v>8</v>
      </c>
      <c r="CQ50" s="384">
        <v>97.628865979381473</v>
      </c>
      <c r="CR50" s="343"/>
      <c r="CS50" s="343"/>
      <c r="CT50" s="356"/>
      <c r="CU50" s="344">
        <v>18.556701030927837</v>
      </c>
      <c r="CV50" s="196"/>
      <c r="CW50" s="345">
        <v>63.814432989690722</v>
      </c>
      <c r="CX50" s="300"/>
      <c r="CY50" s="300"/>
      <c r="CZ50" s="300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8">
        <v>42.37</v>
      </c>
      <c r="DL50" s="328">
        <v>14.12</v>
      </c>
      <c r="DM50" s="78">
        <f t="shared" si="28"/>
        <v>42.37</v>
      </c>
      <c r="DN50" s="78">
        <f t="shared" si="29"/>
        <v>14.12</v>
      </c>
      <c r="DO50" s="328">
        <v>41.1</v>
      </c>
      <c r="DP50" s="328">
        <v>13.700000000000001</v>
      </c>
      <c r="DQ50" s="329"/>
      <c r="DR50" s="329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0">
        <v>39.18</v>
      </c>
      <c r="EH50" s="331">
        <v>9.7949999999999999</v>
      </c>
      <c r="EI50" s="94">
        <v>116.36</v>
      </c>
      <c r="EJ50" s="94">
        <v>29.09</v>
      </c>
      <c r="EK50" s="326">
        <v>40.340000000000003</v>
      </c>
      <c r="EL50" s="332">
        <v>10.085000000000001</v>
      </c>
      <c r="EM50" s="333"/>
      <c r="EN50" s="333"/>
      <c r="EO50" s="333"/>
      <c r="EP50" s="333"/>
      <c r="EQ50" s="8">
        <f t="shared" si="31"/>
        <v>195.88</v>
      </c>
      <c r="ER50" s="8">
        <f t="shared" si="104"/>
        <v>48.97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1">
        <v>27</v>
      </c>
      <c r="FB50" s="334">
        <v>0</v>
      </c>
      <c r="FC50" s="114">
        <v>0</v>
      </c>
      <c r="FD50" s="327"/>
      <c r="FE50" s="8"/>
      <c r="FF50" s="8"/>
      <c r="FG50" s="305"/>
      <c r="FH50" s="306"/>
      <c r="FI50" s="8"/>
      <c r="FJ50" s="8"/>
      <c r="FK50" s="8"/>
      <c r="FL50" s="8"/>
      <c r="FM50" s="327"/>
      <c r="FN50" s="327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7"/>
      <c r="GL50" s="297"/>
      <c r="GM50" s="309"/>
      <c r="GN50" s="310"/>
      <c r="GO50" s="299">
        <v>3</v>
      </c>
      <c r="GP50" s="311">
        <v>0</v>
      </c>
      <c r="GQ50" s="311"/>
      <c r="GR50" s="311"/>
      <c r="GS50" s="310"/>
      <c r="GT50" s="310"/>
      <c r="GU50" s="310">
        <v>3</v>
      </c>
      <c r="GV50" s="310">
        <v>0</v>
      </c>
      <c r="GW50" s="310"/>
      <c r="GX50" s="310"/>
      <c r="GY50" s="310">
        <v>2.4</v>
      </c>
      <c r="GZ50" s="310">
        <v>0</v>
      </c>
      <c r="HA50" s="8">
        <f t="shared" si="39"/>
        <v>8.4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382">
        <v>340</v>
      </c>
      <c r="HR50" s="285"/>
      <c r="HS50" s="91">
        <v>400</v>
      </c>
      <c r="HT50" s="8"/>
      <c r="HU50" s="8">
        <f t="shared" si="43"/>
        <v>340</v>
      </c>
      <c r="HV50" s="8">
        <f t="shared" si="44"/>
        <v>0</v>
      </c>
      <c r="HW50" s="8"/>
      <c r="HX50" s="8"/>
      <c r="HY50" s="196">
        <v>2.8</v>
      </c>
      <c r="HZ50" s="335">
        <v>0.7</v>
      </c>
      <c r="IA50" s="312"/>
      <c r="IB50" s="304"/>
      <c r="IC50" s="337">
        <v>12</v>
      </c>
      <c r="ID50" s="130">
        <v>3</v>
      </c>
      <c r="IE50" s="313"/>
      <c r="IF50" s="313"/>
      <c r="IG50" s="8">
        <f t="shared" si="84"/>
        <v>14.8</v>
      </c>
      <c r="IH50" s="8">
        <f t="shared" si="45"/>
        <v>3.7</v>
      </c>
      <c r="II50" s="8"/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5"/>
      <c r="JD50" s="285"/>
      <c r="JE50" s="8">
        <f t="shared" si="46"/>
        <v>10.31</v>
      </c>
      <c r="JF50" s="8">
        <f t="shared" si="47"/>
        <v>0</v>
      </c>
      <c r="JG50" s="386">
        <v>0</v>
      </c>
      <c r="JH50" s="386">
        <v>0</v>
      </c>
      <c r="JI50" s="386">
        <v>0</v>
      </c>
      <c r="JJ50" s="386">
        <v>0</v>
      </c>
      <c r="JK50" s="335"/>
      <c r="JL50" s="335"/>
      <c r="JM50" s="91">
        <v>51.55</v>
      </c>
      <c r="JN50" s="335">
        <v>11</v>
      </c>
      <c r="JO50" s="91">
        <v>0</v>
      </c>
      <c r="JP50" s="335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6">
        <v>0</v>
      </c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5">
        <v>0</v>
      </c>
      <c r="LK50" s="79">
        <v>3.4</v>
      </c>
      <c r="LL50" s="358">
        <v>0</v>
      </c>
      <c r="LM50" s="387">
        <v>0</v>
      </c>
      <c r="LN50" s="339">
        <v>0</v>
      </c>
      <c r="LO50" s="75"/>
      <c r="LP50" s="352"/>
      <c r="LQ50" s="322"/>
      <c r="LR50" s="322"/>
      <c r="LS50" s="4">
        <f t="shared" si="105"/>
        <v>28.4</v>
      </c>
      <c r="LT50" s="4">
        <f t="shared" si="60"/>
        <v>0</v>
      </c>
      <c r="LU50" s="323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6"/>
      <c r="MD50" s="324"/>
      <c r="ME50" s="75"/>
      <c r="MF50" s="4"/>
      <c r="MG50" s="9"/>
      <c r="MH50" s="4"/>
      <c r="MI50" s="4">
        <f t="shared" si="63"/>
        <v>0</v>
      </c>
      <c r="MJ50" s="4">
        <f t="shared" si="64"/>
        <v>0</v>
      </c>
      <c r="MK50" s="340">
        <v>16.896000000000001</v>
      </c>
      <c r="ML50" s="92"/>
      <c r="MM50" s="114">
        <v>11.264000000000001</v>
      </c>
      <c r="MN50" s="341"/>
      <c r="MO50" s="4">
        <f t="shared" si="65"/>
        <v>28.160000000000004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2">
        <v>0</v>
      </c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7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>
        <v>0</v>
      </c>
      <c r="NR50" s="74"/>
      <c r="NS50" s="74">
        <v>6.2</v>
      </c>
      <c r="NT50" s="74"/>
      <c r="NU50" s="351">
        <v>2</v>
      </c>
      <c r="NV50" s="351"/>
      <c r="NW50" s="4">
        <f t="shared" si="79"/>
        <v>11.870000000000001</v>
      </c>
      <c r="NX50" s="4">
        <f t="shared" si="100"/>
        <v>0</v>
      </c>
      <c r="NY50" s="74">
        <v>10</v>
      </c>
      <c r="NZ50" s="74"/>
      <c r="OA50" s="357">
        <v>4.66</v>
      </c>
      <c r="OB50" s="74"/>
      <c r="OC50" s="357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6.9</v>
      </c>
      <c r="OJ50" s="301"/>
      <c r="OK50" s="347">
        <v>1.94</v>
      </c>
      <c r="OL50" s="301"/>
      <c r="OM50" s="196">
        <v>2.12</v>
      </c>
      <c r="ON50" s="301"/>
      <c r="OO50" s="301">
        <f t="shared" si="82"/>
        <v>8.84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>
        <v>5</v>
      </c>
      <c r="Z51" s="78">
        <v>2.2222222222222223</v>
      </c>
      <c r="AA51" s="9"/>
      <c r="AB51" s="285"/>
      <c r="AC51" s="8">
        <f t="shared" si="17"/>
        <v>5</v>
      </c>
      <c r="AD51" s="8">
        <f t="shared" si="18"/>
        <v>2.2222222222222223</v>
      </c>
      <c r="AE51" s="71"/>
      <c r="AF51" s="71"/>
      <c r="AG51" s="71"/>
      <c r="AH51" s="71"/>
      <c r="AI51" s="122">
        <v>6</v>
      </c>
      <c r="AJ51" s="122">
        <v>1.7999999999999998</v>
      </c>
      <c r="AK51" s="359">
        <v>49</v>
      </c>
      <c r="AL51" s="360">
        <v>14.7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55</v>
      </c>
      <c r="AV51" s="4">
        <f t="shared" si="90"/>
        <v>16.5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0</v>
      </c>
      <c r="BF51" s="8">
        <v>0</v>
      </c>
      <c r="BG51" s="295"/>
      <c r="BH51" s="296"/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5"/>
      <c r="CI51" s="91">
        <v>20.6</v>
      </c>
      <c r="CJ51" s="325">
        <v>6.5</v>
      </c>
      <c r="CK51" s="299"/>
      <c r="CL51" s="299"/>
      <c r="CM51" s="326">
        <v>5.15</v>
      </c>
      <c r="CN51" s="327">
        <v>1.5</v>
      </c>
      <c r="CO51" s="8">
        <f t="shared" si="22"/>
        <v>25.75</v>
      </c>
      <c r="CP51" s="8">
        <f t="shared" si="23"/>
        <v>8</v>
      </c>
      <c r="CQ51" s="384">
        <v>97.628865979381473</v>
      </c>
      <c r="CR51" s="343"/>
      <c r="CS51" s="343"/>
      <c r="CT51" s="356"/>
      <c r="CU51" s="344">
        <v>18.556701030927837</v>
      </c>
      <c r="CV51" s="196"/>
      <c r="CW51" s="345">
        <v>63.814432989690722</v>
      </c>
      <c r="CX51" s="300"/>
      <c r="CY51" s="300"/>
      <c r="CZ51" s="300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8">
        <v>42.37</v>
      </c>
      <c r="DL51" s="328">
        <v>14.12</v>
      </c>
      <c r="DM51" s="78">
        <f t="shared" si="28"/>
        <v>42.37</v>
      </c>
      <c r="DN51" s="78">
        <f t="shared" si="29"/>
        <v>14.12</v>
      </c>
      <c r="DO51" s="328">
        <v>41.1</v>
      </c>
      <c r="DP51" s="328">
        <v>13.700000000000001</v>
      </c>
      <c r="DQ51" s="329"/>
      <c r="DR51" s="329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0">
        <v>39.18</v>
      </c>
      <c r="EH51" s="331">
        <v>9.7949999999999999</v>
      </c>
      <c r="EI51" s="94">
        <v>116.36</v>
      </c>
      <c r="EJ51" s="94">
        <v>29.09</v>
      </c>
      <c r="EK51" s="326">
        <v>40.340000000000003</v>
      </c>
      <c r="EL51" s="332">
        <v>10.085000000000001</v>
      </c>
      <c r="EM51" s="333"/>
      <c r="EN51" s="333"/>
      <c r="EO51" s="333"/>
      <c r="EP51" s="333"/>
      <c r="EQ51" s="8">
        <f t="shared" si="31"/>
        <v>195.88</v>
      </c>
      <c r="ER51" s="8">
        <f t="shared" si="104"/>
        <v>48.97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1">
        <v>27</v>
      </c>
      <c r="FB51" s="334">
        <v>0</v>
      </c>
      <c r="FC51" s="114">
        <v>0</v>
      </c>
      <c r="FD51" s="327"/>
      <c r="FE51" s="8"/>
      <c r="FF51" s="8"/>
      <c r="FG51" s="305"/>
      <c r="FH51" s="306"/>
      <c r="FI51" s="8"/>
      <c r="FJ51" s="8"/>
      <c r="FK51" s="8"/>
      <c r="FL51" s="8"/>
      <c r="FM51" s="327"/>
      <c r="FN51" s="327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7"/>
      <c r="GL51" s="297"/>
      <c r="GM51" s="309"/>
      <c r="GN51" s="310"/>
      <c r="GO51" s="299">
        <v>3</v>
      </c>
      <c r="GP51" s="311">
        <v>0</v>
      </c>
      <c r="GQ51" s="311"/>
      <c r="GR51" s="311"/>
      <c r="GS51" s="310"/>
      <c r="GT51" s="310"/>
      <c r="GU51" s="310">
        <v>3</v>
      </c>
      <c r="GV51" s="310">
        <v>0</v>
      </c>
      <c r="GW51" s="310"/>
      <c r="GX51" s="310"/>
      <c r="GY51" s="310">
        <v>2.4</v>
      </c>
      <c r="GZ51" s="310">
        <v>0</v>
      </c>
      <c r="HA51" s="8">
        <f t="shared" si="39"/>
        <v>8.4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382">
        <v>310</v>
      </c>
      <c r="HR51" s="285"/>
      <c r="HS51" s="91">
        <v>400</v>
      </c>
      <c r="HT51" s="8"/>
      <c r="HU51" s="8">
        <f t="shared" si="43"/>
        <v>310</v>
      </c>
      <c r="HV51" s="8">
        <f t="shared" si="44"/>
        <v>0</v>
      </c>
      <c r="HW51" s="8"/>
      <c r="HX51" s="8"/>
      <c r="HY51" s="196">
        <v>2.8</v>
      </c>
      <c r="HZ51" s="335">
        <v>0.7</v>
      </c>
      <c r="IA51" s="312"/>
      <c r="IB51" s="304"/>
      <c r="IC51" s="337">
        <v>12</v>
      </c>
      <c r="ID51" s="130">
        <v>3</v>
      </c>
      <c r="IE51" s="313"/>
      <c r="IF51" s="313"/>
      <c r="IG51" s="8">
        <f t="shared" si="84"/>
        <v>14.8</v>
      </c>
      <c r="IH51" s="8">
        <f t="shared" si="45"/>
        <v>3.7</v>
      </c>
      <c r="II51" s="8"/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5"/>
      <c r="JD51" s="285"/>
      <c r="JE51" s="8">
        <f t="shared" si="46"/>
        <v>10.31</v>
      </c>
      <c r="JF51" s="8">
        <f t="shared" si="47"/>
        <v>0</v>
      </c>
      <c r="JG51" s="386">
        <v>0</v>
      </c>
      <c r="JH51" s="386">
        <v>0</v>
      </c>
      <c r="JI51" s="386">
        <v>0</v>
      </c>
      <c r="JJ51" s="386">
        <v>0</v>
      </c>
      <c r="JK51" s="335"/>
      <c r="JL51" s="335"/>
      <c r="JM51" s="91">
        <v>51.55</v>
      </c>
      <c r="JN51" s="335">
        <v>11</v>
      </c>
      <c r="JO51" s="91">
        <v>0</v>
      </c>
      <c r="JP51" s="335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6">
        <v>0</v>
      </c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5">
        <v>0</v>
      </c>
      <c r="LK51" s="79">
        <v>3.4</v>
      </c>
      <c r="LL51" s="358">
        <v>0</v>
      </c>
      <c r="LM51" s="387">
        <v>0</v>
      </c>
      <c r="LN51" s="339">
        <v>0</v>
      </c>
      <c r="LO51" s="75"/>
      <c r="LP51" s="352"/>
      <c r="LQ51" s="322"/>
      <c r="LR51" s="322"/>
      <c r="LS51" s="4">
        <f t="shared" si="105"/>
        <v>28.4</v>
      </c>
      <c r="LT51" s="4">
        <f t="shared" si="60"/>
        <v>0</v>
      </c>
      <c r="LU51" s="323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6"/>
      <c r="MD51" s="324"/>
      <c r="ME51" s="75"/>
      <c r="MF51" s="4"/>
      <c r="MG51" s="9"/>
      <c r="MH51" s="4"/>
      <c r="MI51" s="4">
        <f t="shared" si="63"/>
        <v>0</v>
      </c>
      <c r="MJ51" s="4">
        <f t="shared" si="64"/>
        <v>0</v>
      </c>
      <c r="MK51" s="340">
        <v>17.358000000000001</v>
      </c>
      <c r="ML51" s="92"/>
      <c r="MM51" s="114">
        <v>11.572000000000001</v>
      </c>
      <c r="MN51" s="341"/>
      <c r="MO51" s="4">
        <f t="shared" si="65"/>
        <v>28.93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2">
        <v>0</v>
      </c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7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>
        <v>0</v>
      </c>
      <c r="NR51" s="74"/>
      <c r="NS51" s="74">
        <v>6.2</v>
      </c>
      <c r="NT51" s="74"/>
      <c r="NU51" s="351">
        <v>2</v>
      </c>
      <c r="NV51" s="351"/>
      <c r="NW51" s="4">
        <f t="shared" si="79"/>
        <v>11.870000000000001</v>
      </c>
      <c r="NX51" s="4">
        <f t="shared" si="100"/>
        <v>0</v>
      </c>
      <c r="NY51" s="74">
        <v>10</v>
      </c>
      <c r="NZ51" s="74"/>
      <c r="OA51" s="357">
        <v>4.66</v>
      </c>
      <c r="OB51" s="74"/>
      <c r="OC51" s="357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6.66</v>
      </c>
      <c r="OJ51" s="301"/>
      <c r="OK51" s="347">
        <v>1.88</v>
      </c>
      <c r="OL51" s="301"/>
      <c r="OM51" s="196">
        <v>2.0499999999999998</v>
      </c>
      <c r="ON51" s="301"/>
      <c r="OO51" s="301">
        <f t="shared" si="82"/>
        <v>8.5399999999999991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>
        <v>5</v>
      </c>
      <c r="Z52" s="78">
        <v>2.2222222222222223</v>
      </c>
      <c r="AA52" s="9"/>
      <c r="AB52" s="285"/>
      <c r="AC52" s="8">
        <f t="shared" si="17"/>
        <v>5</v>
      </c>
      <c r="AD52" s="8">
        <f t="shared" si="18"/>
        <v>2.2222222222222223</v>
      </c>
      <c r="AE52" s="71"/>
      <c r="AF52" s="71"/>
      <c r="AG52" s="71"/>
      <c r="AH52" s="71"/>
      <c r="AI52" s="122">
        <v>6</v>
      </c>
      <c r="AJ52" s="122">
        <v>1.7999999999999998</v>
      </c>
      <c r="AK52" s="359">
        <v>49</v>
      </c>
      <c r="AL52" s="360">
        <v>14.7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55</v>
      </c>
      <c r="AV52" s="4">
        <f t="shared" si="90"/>
        <v>16.5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0</v>
      </c>
      <c r="BF52" s="8">
        <v>0</v>
      </c>
      <c r="BG52" s="295"/>
      <c r="BH52" s="296"/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5"/>
      <c r="CI52" s="91">
        <v>20.6</v>
      </c>
      <c r="CJ52" s="325">
        <v>6.5</v>
      </c>
      <c r="CK52" s="299"/>
      <c r="CL52" s="299"/>
      <c r="CM52" s="326">
        <v>5.15</v>
      </c>
      <c r="CN52" s="327">
        <v>1.5</v>
      </c>
      <c r="CO52" s="8">
        <f t="shared" si="22"/>
        <v>25.75</v>
      </c>
      <c r="CP52" s="8">
        <f t="shared" si="23"/>
        <v>8</v>
      </c>
      <c r="CQ52" s="384">
        <v>97.628865979381473</v>
      </c>
      <c r="CR52" s="343"/>
      <c r="CS52" s="343"/>
      <c r="CT52" s="356"/>
      <c r="CU52" s="344">
        <v>18.556701030927837</v>
      </c>
      <c r="CV52" s="196"/>
      <c r="CW52" s="345">
        <v>63.814432989690722</v>
      </c>
      <c r="CX52" s="300"/>
      <c r="CY52" s="300"/>
      <c r="CZ52" s="300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8">
        <v>42.37</v>
      </c>
      <c r="DL52" s="328">
        <v>14.12</v>
      </c>
      <c r="DM52" s="78">
        <f t="shared" si="28"/>
        <v>42.37</v>
      </c>
      <c r="DN52" s="78">
        <f t="shared" si="29"/>
        <v>14.12</v>
      </c>
      <c r="DO52" s="328">
        <v>41.1</v>
      </c>
      <c r="DP52" s="328">
        <v>13.700000000000001</v>
      </c>
      <c r="DQ52" s="329"/>
      <c r="DR52" s="329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0">
        <v>39.18</v>
      </c>
      <c r="EH52" s="331">
        <v>9.7949999999999999</v>
      </c>
      <c r="EI52" s="94">
        <v>116.36</v>
      </c>
      <c r="EJ52" s="94">
        <v>29.09</v>
      </c>
      <c r="EK52" s="326">
        <v>40.340000000000003</v>
      </c>
      <c r="EL52" s="332">
        <v>10.085000000000001</v>
      </c>
      <c r="EM52" s="333"/>
      <c r="EN52" s="333"/>
      <c r="EO52" s="333"/>
      <c r="EP52" s="333"/>
      <c r="EQ52" s="8">
        <f t="shared" si="31"/>
        <v>195.88</v>
      </c>
      <c r="ER52" s="8">
        <f t="shared" si="104"/>
        <v>48.97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1">
        <v>27</v>
      </c>
      <c r="FB52" s="334">
        <v>0</v>
      </c>
      <c r="FC52" s="114">
        <v>0</v>
      </c>
      <c r="FD52" s="327"/>
      <c r="FE52" s="8"/>
      <c r="FF52" s="8"/>
      <c r="FG52" s="305"/>
      <c r="FH52" s="306"/>
      <c r="FI52" s="8"/>
      <c r="FJ52" s="8"/>
      <c r="FK52" s="8"/>
      <c r="FL52" s="8"/>
      <c r="FM52" s="327"/>
      <c r="FN52" s="327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7"/>
      <c r="GL52" s="297"/>
      <c r="GM52" s="309"/>
      <c r="GN52" s="310"/>
      <c r="GO52" s="299">
        <v>3</v>
      </c>
      <c r="GP52" s="311">
        <v>0</v>
      </c>
      <c r="GQ52" s="311"/>
      <c r="GR52" s="311"/>
      <c r="GS52" s="310"/>
      <c r="GT52" s="310"/>
      <c r="GU52" s="310">
        <v>3</v>
      </c>
      <c r="GV52" s="310">
        <v>0</v>
      </c>
      <c r="GW52" s="310"/>
      <c r="GX52" s="310"/>
      <c r="GY52" s="310">
        <v>2.4</v>
      </c>
      <c r="GZ52" s="310">
        <v>0</v>
      </c>
      <c r="HA52" s="8">
        <f t="shared" si="39"/>
        <v>8.4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382">
        <v>280</v>
      </c>
      <c r="HR52" s="285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2.8</v>
      </c>
      <c r="HZ52" s="335">
        <v>0.7</v>
      </c>
      <c r="IA52" s="312"/>
      <c r="IB52" s="304"/>
      <c r="IC52" s="337">
        <v>12</v>
      </c>
      <c r="ID52" s="130">
        <v>3</v>
      </c>
      <c r="IE52" s="313"/>
      <c r="IF52" s="313"/>
      <c r="IG52" s="8">
        <f t="shared" si="84"/>
        <v>14.8</v>
      </c>
      <c r="IH52" s="8">
        <f t="shared" si="45"/>
        <v>3.7</v>
      </c>
      <c r="II52" s="8"/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5"/>
      <c r="JD52" s="285"/>
      <c r="JE52" s="8">
        <f t="shared" si="46"/>
        <v>10.31</v>
      </c>
      <c r="JF52" s="8">
        <f t="shared" si="47"/>
        <v>0</v>
      </c>
      <c r="JG52" s="386">
        <v>0</v>
      </c>
      <c r="JH52" s="386">
        <v>0</v>
      </c>
      <c r="JI52" s="386">
        <v>0</v>
      </c>
      <c r="JJ52" s="386">
        <v>0</v>
      </c>
      <c r="JK52" s="335"/>
      <c r="JL52" s="335"/>
      <c r="JM52" s="91">
        <v>51.55</v>
      </c>
      <c r="JN52" s="335">
        <v>11</v>
      </c>
      <c r="JO52" s="91">
        <v>0</v>
      </c>
      <c r="JP52" s="335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6">
        <v>0</v>
      </c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5">
        <v>0</v>
      </c>
      <c r="LK52" s="79">
        <v>3.4</v>
      </c>
      <c r="LL52" s="358">
        <v>0</v>
      </c>
      <c r="LM52" s="387">
        <v>0</v>
      </c>
      <c r="LN52" s="339">
        <v>0</v>
      </c>
      <c r="LO52" s="75"/>
      <c r="LP52" s="352"/>
      <c r="LQ52" s="322"/>
      <c r="LR52" s="322"/>
      <c r="LS52" s="4">
        <f t="shared" si="105"/>
        <v>28.4</v>
      </c>
      <c r="LT52" s="4">
        <f t="shared" si="60"/>
        <v>0</v>
      </c>
      <c r="LU52" s="323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6"/>
      <c r="MD52" s="324"/>
      <c r="ME52" s="75"/>
      <c r="MF52" s="4"/>
      <c r="MG52" s="9"/>
      <c r="MH52" s="4"/>
      <c r="MI52" s="4">
        <f t="shared" si="63"/>
        <v>0</v>
      </c>
      <c r="MJ52" s="4">
        <f t="shared" si="64"/>
        <v>0</v>
      </c>
      <c r="MK52" s="340">
        <v>17.856000000000002</v>
      </c>
      <c r="ML52" s="92"/>
      <c r="MM52" s="114">
        <v>11.904000000000002</v>
      </c>
      <c r="MN52" s="341"/>
      <c r="MO52" s="4">
        <f t="shared" si="65"/>
        <v>29.760000000000005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2">
        <v>0</v>
      </c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7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>
        <v>0</v>
      </c>
      <c r="NR52" s="74"/>
      <c r="NS52" s="74">
        <v>6.2</v>
      </c>
      <c r="NT52" s="74"/>
      <c r="NU52" s="351">
        <v>2</v>
      </c>
      <c r="NV52" s="351"/>
      <c r="NW52" s="4">
        <f t="shared" si="79"/>
        <v>11.870000000000001</v>
      </c>
      <c r="NX52" s="4">
        <f t="shared" si="100"/>
        <v>0</v>
      </c>
      <c r="NY52" s="74">
        <v>10</v>
      </c>
      <c r="NZ52" s="74"/>
      <c r="OA52" s="357">
        <v>4.66</v>
      </c>
      <c r="OB52" s="74"/>
      <c r="OC52" s="357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6.46</v>
      </c>
      <c r="OJ52" s="301"/>
      <c r="OK52" s="347">
        <v>1.82</v>
      </c>
      <c r="OL52" s="301"/>
      <c r="OM52" s="196">
        <v>1.99</v>
      </c>
      <c r="ON52" s="301"/>
      <c r="OO52" s="301">
        <f t="shared" si="82"/>
        <v>8.2799999999999994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>
        <v>5</v>
      </c>
      <c r="Z53" s="78">
        <v>2.2222222222222223</v>
      </c>
      <c r="AA53" s="9"/>
      <c r="AB53" s="285"/>
      <c r="AC53" s="8">
        <f t="shared" si="17"/>
        <v>5</v>
      </c>
      <c r="AD53" s="8">
        <f t="shared" si="18"/>
        <v>2.2222222222222223</v>
      </c>
      <c r="AE53" s="71"/>
      <c r="AF53" s="71"/>
      <c r="AG53" s="71"/>
      <c r="AH53" s="71"/>
      <c r="AI53" s="122">
        <v>6</v>
      </c>
      <c r="AJ53" s="122">
        <v>1.7999999999999998</v>
      </c>
      <c r="AK53" s="359">
        <v>49</v>
      </c>
      <c r="AL53" s="360">
        <v>14.7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55</v>
      </c>
      <c r="AV53" s="4">
        <f t="shared" si="90"/>
        <v>16.5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0</v>
      </c>
      <c r="BF53" s="8">
        <v>0</v>
      </c>
      <c r="BG53" s="295"/>
      <c r="BH53" s="296"/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5"/>
      <c r="CI53" s="91">
        <v>20.6</v>
      </c>
      <c r="CJ53" s="325">
        <v>6.5</v>
      </c>
      <c r="CK53" s="299"/>
      <c r="CL53" s="299"/>
      <c r="CM53" s="326">
        <v>5.15</v>
      </c>
      <c r="CN53" s="327">
        <v>1.5</v>
      </c>
      <c r="CO53" s="8">
        <f t="shared" si="22"/>
        <v>25.75</v>
      </c>
      <c r="CP53" s="8">
        <f t="shared" si="23"/>
        <v>8</v>
      </c>
      <c r="CQ53" s="384">
        <v>97.628865979381473</v>
      </c>
      <c r="CR53" s="343"/>
      <c r="CS53" s="343"/>
      <c r="CT53" s="356"/>
      <c r="CU53" s="344">
        <v>18.556701030927837</v>
      </c>
      <c r="CV53" s="196"/>
      <c r="CW53" s="345">
        <v>63.814432989690722</v>
      </c>
      <c r="CX53" s="300"/>
      <c r="CY53" s="300"/>
      <c r="CZ53" s="300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8">
        <v>42.37</v>
      </c>
      <c r="DL53" s="328">
        <v>14.12</v>
      </c>
      <c r="DM53" s="78">
        <f t="shared" si="28"/>
        <v>42.37</v>
      </c>
      <c r="DN53" s="78">
        <f t="shared" si="29"/>
        <v>14.12</v>
      </c>
      <c r="DO53" s="328">
        <v>41.1</v>
      </c>
      <c r="DP53" s="328">
        <v>13.700000000000001</v>
      </c>
      <c r="DQ53" s="329"/>
      <c r="DR53" s="329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0">
        <v>39.18</v>
      </c>
      <c r="EH53" s="331">
        <v>9.7949999999999999</v>
      </c>
      <c r="EI53" s="94">
        <v>116.36</v>
      </c>
      <c r="EJ53" s="94">
        <v>29.09</v>
      </c>
      <c r="EK53" s="326">
        <v>40.340000000000003</v>
      </c>
      <c r="EL53" s="332">
        <v>10.085000000000001</v>
      </c>
      <c r="EM53" s="333"/>
      <c r="EN53" s="333"/>
      <c r="EO53" s="333"/>
      <c r="EP53" s="333"/>
      <c r="EQ53" s="8">
        <f t="shared" si="31"/>
        <v>195.88</v>
      </c>
      <c r="ER53" s="8">
        <f t="shared" si="104"/>
        <v>48.97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1">
        <v>27</v>
      </c>
      <c r="FB53" s="334">
        <v>0</v>
      </c>
      <c r="FC53" s="114">
        <v>0</v>
      </c>
      <c r="FD53" s="327"/>
      <c r="FE53" s="8"/>
      <c r="FF53" s="8"/>
      <c r="FG53" s="305"/>
      <c r="FH53" s="306"/>
      <c r="FI53" s="8"/>
      <c r="FJ53" s="8"/>
      <c r="FK53" s="8"/>
      <c r="FL53" s="8"/>
      <c r="FM53" s="327"/>
      <c r="FN53" s="327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7"/>
      <c r="GL53" s="297"/>
      <c r="GM53" s="309"/>
      <c r="GN53" s="310"/>
      <c r="GO53" s="299">
        <v>3</v>
      </c>
      <c r="GP53" s="311">
        <v>0</v>
      </c>
      <c r="GQ53" s="311"/>
      <c r="GR53" s="311"/>
      <c r="GS53" s="310"/>
      <c r="GT53" s="310"/>
      <c r="GU53" s="310">
        <v>3</v>
      </c>
      <c r="GV53" s="310">
        <v>0</v>
      </c>
      <c r="GW53" s="310"/>
      <c r="GX53" s="310"/>
      <c r="GY53" s="310">
        <v>2.4</v>
      </c>
      <c r="GZ53" s="310">
        <v>0</v>
      </c>
      <c r="HA53" s="8">
        <f t="shared" si="39"/>
        <v>8.4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382">
        <v>280</v>
      </c>
      <c r="HR53" s="285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2.8</v>
      </c>
      <c r="HZ53" s="335">
        <v>0.7</v>
      </c>
      <c r="IA53" s="312"/>
      <c r="IB53" s="304"/>
      <c r="IC53" s="337">
        <v>12</v>
      </c>
      <c r="ID53" s="130">
        <v>3</v>
      </c>
      <c r="IE53" s="313"/>
      <c r="IF53" s="313"/>
      <c r="IG53" s="8">
        <f t="shared" si="84"/>
        <v>14.8</v>
      </c>
      <c r="IH53" s="8">
        <f t="shared" si="45"/>
        <v>3.7</v>
      </c>
      <c r="II53" s="8"/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5"/>
      <c r="JD53" s="285"/>
      <c r="JE53" s="8">
        <f t="shared" si="46"/>
        <v>10.31</v>
      </c>
      <c r="JF53" s="8">
        <f t="shared" si="47"/>
        <v>0</v>
      </c>
      <c r="JG53" s="386">
        <v>0</v>
      </c>
      <c r="JH53" s="386">
        <v>0</v>
      </c>
      <c r="JI53" s="386">
        <v>0</v>
      </c>
      <c r="JJ53" s="386">
        <v>0</v>
      </c>
      <c r="JK53" s="335"/>
      <c r="JL53" s="335"/>
      <c r="JM53" s="91">
        <v>51.55</v>
      </c>
      <c r="JN53" s="335">
        <v>11</v>
      </c>
      <c r="JO53" s="91">
        <v>0</v>
      </c>
      <c r="JP53" s="335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6">
        <v>0</v>
      </c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5">
        <v>0</v>
      </c>
      <c r="LK53" s="79">
        <v>3.4</v>
      </c>
      <c r="LL53" s="358">
        <v>0</v>
      </c>
      <c r="LM53" s="387">
        <v>0</v>
      </c>
      <c r="LN53" s="339">
        <v>0</v>
      </c>
      <c r="LO53" s="75"/>
      <c r="LP53" s="352"/>
      <c r="LQ53" s="322"/>
      <c r="LR53" s="322"/>
      <c r="LS53" s="4">
        <f t="shared" si="105"/>
        <v>28.4</v>
      </c>
      <c r="LT53" s="4">
        <f t="shared" si="60"/>
        <v>0</v>
      </c>
      <c r="LU53" s="323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6"/>
      <c r="MD53" s="324"/>
      <c r="ME53" s="75"/>
      <c r="MF53" s="4"/>
      <c r="MG53" s="9"/>
      <c r="MH53" s="4"/>
      <c r="MI53" s="4">
        <f t="shared" si="63"/>
        <v>0</v>
      </c>
      <c r="MJ53" s="4">
        <f t="shared" si="64"/>
        <v>0</v>
      </c>
      <c r="MK53" s="340">
        <v>19.271699999999999</v>
      </c>
      <c r="ML53" s="92"/>
      <c r="MM53" s="114">
        <v>11.318300000000001</v>
      </c>
      <c r="MN53" s="341"/>
      <c r="MO53" s="4">
        <f t="shared" si="65"/>
        <v>30.59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2">
        <v>0</v>
      </c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7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>
        <v>0</v>
      </c>
      <c r="NR53" s="74"/>
      <c r="NS53" s="74">
        <v>6.2</v>
      </c>
      <c r="NT53" s="74"/>
      <c r="NU53" s="351">
        <v>2</v>
      </c>
      <c r="NV53" s="351"/>
      <c r="NW53" s="4">
        <f t="shared" si="79"/>
        <v>11.870000000000001</v>
      </c>
      <c r="NX53" s="4">
        <f t="shared" si="100"/>
        <v>0</v>
      </c>
      <c r="NY53" s="74">
        <v>10</v>
      </c>
      <c r="NZ53" s="74"/>
      <c r="OA53" s="357">
        <v>4.66</v>
      </c>
      <c r="OB53" s="74"/>
      <c r="OC53" s="357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6.93</v>
      </c>
      <c r="OJ53" s="301"/>
      <c r="OK53" s="347">
        <v>1.95</v>
      </c>
      <c r="OL53" s="301"/>
      <c r="OM53" s="196">
        <v>2.13</v>
      </c>
      <c r="ON53" s="301"/>
      <c r="OO53" s="301">
        <f t="shared" si="82"/>
        <v>8.879999999999999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>
        <v>5</v>
      </c>
      <c r="Z54" s="78">
        <v>2.2222222222222223</v>
      </c>
      <c r="AA54" s="9"/>
      <c r="AB54" s="285"/>
      <c r="AC54" s="8">
        <f t="shared" si="17"/>
        <v>5</v>
      </c>
      <c r="AD54" s="8">
        <f t="shared" si="18"/>
        <v>2.2222222222222223</v>
      </c>
      <c r="AE54" s="71"/>
      <c r="AF54" s="71"/>
      <c r="AG54" s="71"/>
      <c r="AH54" s="71"/>
      <c r="AI54" s="122">
        <v>6</v>
      </c>
      <c r="AJ54" s="122">
        <v>1.7999999999999998</v>
      </c>
      <c r="AK54" s="359">
        <v>49</v>
      </c>
      <c r="AL54" s="360">
        <v>14.7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55</v>
      </c>
      <c r="AV54" s="4">
        <f t="shared" si="90"/>
        <v>16.5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0</v>
      </c>
      <c r="BF54" s="8">
        <v>0</v>
      </c>
      <c r="BG54" s="295"/>
      <c r="BH54" s="296"/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5"/>
      <c r="CI54" s="91">
        <v>20.6</v>
      </c>
      <c r="CJ54" s="325">
        <v>6.5</v>
      </c>
      <c r="CK54" s="299"/>
      <c r="CL54" s="299"/>
      <c r="CM54" s="326">
        <v>5.15</v>
      </c>
      <c r="CN54" s="327">
        <v>1.5</v>
      </c>
      <c r="CO54" s="8">
        <f t="shared" si="22"/>
        <v>25.75</v>
      </c>
      <c r="CP54" s="8">
        <f t="shared" si="23"/>
        <v>8</v>
      </c>
      <c r="CQ54" s="384">
        <v>97.628865979381473</v>
      </c>
      <c r="CR54" s="343"/>
      <c r="CS54" s="343"/>
      <c r="CT54" s="356"/>
      <c r="CU54" s="344">
        <v>18.556701030927837</v>
      </c>
      <c r="CV54" s="196"/>
      <c r="CW54" s="345">
        <v>63.814432989690722</v>
      </c>
      <c r="CX54" s="300"/>
      <c r="CY54" s="300"/>
      <c r="CZ54" s="300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8">
        <v>42.37</v>
      </c>
      <c r="DL54" s="328">
        <v>14.12</v>
      </c>
      <c r="DM54" s="78">
        <f t="shared" si="28"/>
        <v>42.37</v>
      </c>
      <c r="DN54" s="78">
        <f t="shared" si="29"/>
        <v>14.12</v>
      </c>
      <c r="DO54" s="328">
        <v>41.1</v>
      </c>
      <c r="DP54" s="328">
        <v>13.700000000000001</v>
      </c>
      <c r="DQ54" s="329"/>
      <c r="DR54" s="329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0">
        <v>39.18</v>
      </c>
      <c r="EH54" s="331">
        <v>9.7949999999999999</v>
      </c>
      <c r="EI54" s="94">
        <v>116.36</v>
      </c>
      <c r="EJ54" s="94">
        <v>29.09</v>
      </c>
      <c r="EK54" s="326">
        <v>40.340000000000003</v>
      </c>
      <c r="EL54" s="332">
        <v>10.085000000000001</v>
      </c>
      <c r="EM54" s="333"/>
      <c r="EN54" s="333"/>
      <c r="EO54" s="333"/>
      <c r="EP54" s="333"/>
      <c r="EQ54" s="8">
        <f t="shared" si="31"/>
        <v>195.88</v>
      </c>
      <c r="ER54" s="8">
        <f t="shared" si="104"/>
        <v>48.97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1">
        <v>27</v>
      </c>
      <c r="FB54" s="334">
        <v>0</v>
      </c>
      <c r="FC54" s="114">
        <v>0</v>
      </c>
      <c r="FD54" s="327"/>
      <c r="FE54" s="8"/>
      <c r="FF54" s="8"/>
      <c r="FG54" s="305"/>
      <c r="FH54" s="306"/>
      <c r="FI54" s="8"/>
      <c r="FJ54" s="8"/>
      <c r="FK54" s="8"/>
      <c r="FL54" s="8"/>
      <c r="FM54" s="327"/>
      <c r="FN54" s="327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7"/>
      <c r="GL54" s="297"/>
      <c r="GM54" s="309"/>
      <c r="GN54" s="310"/>
      <c r="GO54" s="299">
        <v>3</v>
      </c>
      <c r="GP54" s="311">
        <v>0</v>
      </c>
      <c r="GQ54" s="311"/>
      <c r="GR54" s="311"/>
      <c r="GS54" s="310"/>
      <c r="GT54" s="310"/>
      <c r="GU54" s="310">
        <v>3</v>
      </c>
      <c r="GV54" s="310">
        <v>0</v>
      </c>
      <c r="GW54" s="310"/>
      <c r="GX54" s="310"/>
      <c r="GY54" s="310">
        <v>2.4</v>
      </c>
      <c r="GZ54" s="310">
        <v>0</v>
      </c>
      <c r="HA54" s="8">
        <f t="shared" si="39"/>
        <v>8.4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382">
        <v>280</v>
      </c>
      <c r="HR54" s="285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2.8</v>
      </c>
      <c r="HZ54" s="335">
        <v>0.7</v>
      </c>
      <c r="IA54" s="312"/>
      <c r="IB54" s="304"/>
      <c r="IC54" s="337">
        <v>12</v>
      </c>
      <c r="ID54" s="130">
        <v>3</v>
      </c>
      <c r="IE54" s="313"/>
      <c r="IF54" s="313"/>
      <c r="IG54" s="8">
        <f t="shared" si="84"/>
        <v>14.8</v>
      </c>
      <c r="IH54" s="8">
        <f t="shared" si="45"/>
        <v>3.7</v>
      </c>
      <c r="II54" s="8"/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5"/>
      <c r="JD54" s="285"/>
      <c r="JE54" s="8">
        <f t="shared" si="46"/>
        <v>10.31</v>
      </c>
      <c r="JF54" s="8">
        <f t="shared" si="47"/>
        <v>0</v>
      </c>
      <c r="JG54" s="386">
        <v>0</v>
      </c>
      <c r="JH54" s="386">
        <v>0</v>
      </c>
      <c r="JI54" s="386">
        <v>0</v>
      </c>
      <c r="JJ54" s="386">
        <v>0</v>
      </c>
      <c r="JK54" s="335"/>
      <c r="JL54" s="335"/>
      <c r="JM54" s="91">
        <v>51.55</v>
      </c>
      <c r="JN54" s="335">
        <v>11</v>
      </c>
      <c r="JO54" s="91">
        <v>0</v>
      </c>
      <c r="JP54" s="335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6">
        <v>0</v>
      </c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5">
        <v>0</v>
      </c>
      <c r="LK54" s="79">
        <v>3.4</v>
      </c>
      <c r="LL54" s="358">
        <v>0</v>
      </c>
      <c r="LM54" s="387">
        <v>0</v>
      </c>
      <c r="LN54" s="339">
        <v>0</v>
      </c>
      <c r="LO54" s="75"/>
      <c r="LP54" s="352"/>
      <c r="LQ54" s="322"/>
      <c r="LR54" s="322"/>
      <c r="LS54" s="4">
        <f t="shared" si="105"/>
        <v>28.4</v>
      </c>
      <c r="LT54" s="4">
        <f t="shared" si="60"/>
        <v>0</v>
      </c>
      <c r="LU54" s="323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6"/>
      <c r="MD54" s="324"/>
      <c r="ME54" s="75"/>
      <c r="MF54" s="4"/>
      <c r="MG54" s="9"/>
      <c r="MH54" s="4"/>
      <c r="MI54" s="4">
        <f t="shared" si="63"/>
        <v>0</v>
      </c>
      <c r="MJ54" s="4">
        <f t="shared" si="64"/>
        <v>0</v>
      </c>
      <c r="MK54" s="340">
        <v>19.593</v>
      </c>
      <c r="ML54" s="92"/>
      <c r="MM54" s="114">
        <v>11.507000000000001</v>
      </c>
      <c r="MN54" s="341"/>
      <c r="MO54" s="4">
        <f t="shared" si="65"/>
        <v>31.1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2">
        <v>0</v>
      </c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7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>
        <v>0</v>
      </c>
      <c r="NR54" s="74"/>
      <c r="NS54" s="74">
        <v>6.2</v>
      </c>
      <c r="NT54" s="74"/>
      <c r="NU54" s="351">
        <v>2</v>
      </c>
      <c r="NV54" s="351"/>
      <c r="NW54" s="4">
        <f t="shared" si="79"/>
        <v>11.870000000000001</v>
      </c>
      <c r="NX54" s="4">
        <f t="shared" si="100"/>
        <v>0</v>
      </c>
      <c r="NY54" s="74">
        <v>10</v>
      </c>
      <c r="NZ54" s="74"/>
      <c r="OA54" s="357">
        <v>4.66</v>
      </c>
      <c r="OB54" s="74"/>
      <c r="OC54" s="357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7.2</v>
      </c>
      <c r="OJ54" s="301"/>
      <c r="OK54" s="347">
        <v>2.0299999999999998</v>
      </c>
      <c r="OL54" s="301"/>
      <c r="OM54" s="196">
        <v>2.21</v>
      </c>
      <c r="ON54" s="301"/>
      <c r="OO54" s="301">
        <f t="shared" si="82"/>
        <v>9.23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>
        <v>5</v>
      </c>
      <c r="Z55" s="78">
        <v>2.2222222222222223</v>
      </c>
      <c r="AA55" s="9"/>
      <c r="AB55" s="285"/>
      <c r="AC55" s="8">
        <f t="shared" si="17"/>
        <v>5</v>
      </c>
      <c r="AD55" s="8">
        <f t="shared" si="18"/>
        <v>2.2222222222222223</v>
      </c>
      <c r="AE55" s="71"/>
      <c r="AF55" s="71"/>
      <c r="AG55" s="71"/>
      <c r="AH55" s="71"/>
      <c r="AI55" s="122">
        <v>6</v>
      </c>
      <c r="AJ55" s="122">
        <v>1.7999999999999998</v>
      </c>
      <c r="AK55" s="359">
        <v>49</v>
      </c>
      <c r="AL55" s="360">
        <v>14.7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55</v>
      </c>
      <c r="AV55" s="4">
        <f t="shared" si="90"/>
        <v>16.5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0</v>
      </c>
      <c r="BF55" s="8">
        <v>0</v>
      </c>
      <c r="BG55" s="295"/>
      <c r="BH55" s="296"/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5"/>
      <c r="CI55" s="91">
        <v>20.6</v>
      </c>
      <c r="CJ55" s="325">
        <v>6.5</v>
      </c>
      <c r="CK55" s="299"/>
      <c r="CL55" s="299"/>
      <c r="CM55" s="326">
        <v>5.15</v>
      </c>
      <c r="CN55" s="327">
        <v>1.5</v>
      </c>
      <c r="CO55" s="8">
        <f t="shared" si="22"/>
        <v>25.75</v>
      </c>
      <c r="CP55" s="8">
        <f t="shared" si="23"/>
        <v>8</v>
      </c>
      <c r="CQ55" s="384">
        <v>97.628865979381473</v>
      </c>
      <c r="CR55" s="343"/>
      <c r="CS55" s="343"/>
      <c r="CT55" s="356"/>
      <c r="CU55" s="344">
        <v>18.556701030927837</v>
      </c>
      <c r="CV55" s="196"/>
      <c r="CW55" s="345">
        <v>63.814432989690722</v>
      </c>
      <c r="CX55" s="300"/>
      <c r="CY55" s="300"/>
      <c r="CZ55" s="300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8">
        <v>42.37</v>
      </c>
      <c r="DL55" s="328">
        <v>14.12</v>
      </c>
      <c r="DM55" s="78">
        <f t="shared" si="28"/>
        <v>42.37</v>
      </c>
      <c r="DN55" s="78">
        <f t="shared" si="29"/>
        <v>14.12</v>
      </c>
      <c r="DO55" s="328">
        <v>41.1</v>
      </c>
      <c r="DP55" s="328">
        <v>13.700000000000001</v>
      </c>
      <c r="DQ55" s="329"/>
      <c r="DR55" s="329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0">
        <v>39.18</v>
      </c>
      <c r="EH55" s="331">
        <v>9.7949999999999999</v>
      </c>
      <c r="EI55" s="94">
        <v>116.36</v>
      </c>
      <c r="EJ55" s="94">
        <v>29.09</v>
      </c>
      <c r="EK55" s="326">
        <v>40.340000000000003</v>
      </c>
      <c r="EL55" s="332">
        <v>10.085000000000001</v>
      </c>
      <c r="EM55" s="333"/>
      <c r="EN55" s="333"/>
      <c r="EO55" s="333"/>
      <c r="EP55" s="333"/>
      <c r="EQ55" s="8">
        <f t="shared" si="31"/>
        <v>195.88</v>
      </c>
      <c r="ER55" s="8">
        <f t="shared" si="104"/>
        <v>48.97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1">
        <v>27</v>
      </c>
      <c r="FB55" s="334">
        <v>0</v>
      </c>
      <c r="FC55" s="114">
        <v>0</v>
      </c>
      <c r="FD55" s="327"/>
      <c r="FE55" s="8"/>
      <c r="FF55" s="8"/>
      <c r="FG55" s="305"/>
      <c r="FH55" s="306"/>
      <c r="FI55" s="8"/>
      <c r="FJ55" s="8"/>
      <c r="FK55" s="8"/>
      <c r="FL55" s="8"/>
      <c r="FM55" s="327"/>
      <c r="FN55" s="327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7"/>
      <c r="GL55" s="297"/>
      <c r="GM55" s="309"/>
      <c r="GN55" s="310"/>
      <c r="GO55" s="299">
        <v>3</v>
      </c>
      <c r="GP55" s="311">
        <v>0</v>
      </c>
      <c r="GQ55" s="311"/>
      <c r="GR55" s="311"/>
      <c r="GS55" s="310"/>
      <c r="GT55" s="310"/>
      <c r="GU55" s="310">
        <v>3</v>
      </c>
      <c r="GV55" s="310">
        <v>0</v>
      </c>
      <c r="GW55" s="310"/>
      <c r="GX55" s="310"/>
      <c r="GY55" s="310">
        <v>2.4</v>
      </c>
      <c r="GZ55" s="310">
        <v>0</v>
      </c>
      <c r="HA55" s="8">
        <f t="shared" si="39"/>
        <v>8.4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382">
        <v>280</v>
      </c>
      <c r="HR55" s="285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2.8</v>
      </c>
      <c r="HZ55" s="335">
        <v>0.7</v>
      </c>
      <c r="IA55" s="312"/>
      <c r="IB55" s="304"/>
      <c r="IC55" s="337">
        <v>12</v>
      </c>
      <c r="ID55" s="130">
        <v>3</v>
      </c>
      <c r="IE55" s="313"/>
      <c r="IF55" s="313"/>
      <c r="IG55" s="8">
        <f t="shared" si="84"/>
        <v>14.8</v>
      </c>
      <c r="IH55" s="8">
        <f t="shared" si="45"/>
        <v>3.7</v>
      </c>
      <c r="II55" s="8"/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5"/>
      <c r="JD55" s="285"/>
      <c r="JE55" s="8">
        <f t="shared" si="46"/>
        <v>10.31</v>
      </c>
      <c r="JF55" s="8">
        <f t="shared" si="47"/>
        <v>0</v>
      </c>
      <c r="JG55" s="386">
        <v>0</v>
      </c>
      <c r="JH55" s="386">
        <v>0</v>
      </c>
      <c r="JI55" s="386">
        <v>0</v>
      </c>
      <c r="JJ55" s="386">
        <v>0</v>
      </c>
      <c r="JK55" s="335"/>
      <c r="JL55" s="335"/>
      <c r="JM55" s="91">
        <v>51.55</v>
      </c>
      <c r="JN55" s="335">
        <v>11</v>
      </c>
      <c r="JO55" s="91">
        <v>0</v>
      </c>
      <c r="JP55" s="335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6">
        <v>0</v>
      </c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5">
        <v>0</v>
      </c>
      <c r="LK55" s="79">
        <v>3.4</v>
      </c>
      <c r="LL55" s="358">
        <v>0</v>
      </c>
      <c r="LM55" s="387">
        <v>0</v>
      </c>
      <c r="LN55" s="339">
        <v>0</v>
      </c>
      <c r="LO55" s="75"/>
      <c r="LP55" s="352"/>
      <c r="LQ55" s="322"/>
      <c r="LR55" s="322"/>
      <c r="LS55" s="4">
        <f t="shared" si="105"/>
        <v>28.4</v>
      </c>
      <c r="LT55" s="4">
        <f t="shared" si="60"/>
        <v>0</v>
      </c>
      <c r="LU55" s="323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6"/>
      <c r="MD55" s="324"/>
      <c r="ME55" s="75"/>
      <c r="MF55" s="4"/>
      <c r="MG55" s="9"/>
      <c r="MH55" s="4"/>
      <c r="MI55" s="4">
        <f t="shared" si="63"/>
        <v>0</v>
      </c>
      <c r="MJ55" s="4">
        <f t="shared" si="64"/>
        <v>0</v>
      </c>
      <c r="MK55" s="340">
        <v>19.794600000000003</v>
      </c>
      <c r="ML55" s="92"/>
      <c r="MM55" s="114">
        <v>11.625399999999999</v>
      </c>
      <c r="MN55" s="341"/>
      <c r="MO55" s="4">
        <f t="shared" si="65"/>
        <v>31.42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2">
        <v>0</v>
      </c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7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>
        <v>0</v>
      </c>
      <c r="NR55" s="74"/>
      <c r="NS55" s="74">
        <v>6.2</v>
      </c>
      <c r="NT55" s="74"/>
      <c r="NU55" s="351">
        <v>2</v>
      </c>
      <c r="NV55" s="351"/>
      <c r="NW55" s="4">
        <f t="shared" si="79"/>
        <v>11.870000000000001</v>
      </c>
      <c r="NX55" s="4">
        <f t="shared" si="100"/>
        <v>0</v>
      </c>
      <c r="NY55" s="74">
        <v>10</v>
      </c>
      <c r="NZ55" s="74"/>
      <c r="OA55" s="357">
        <v>4.66</v>
      </c>
      <c r="OB55" s="74"/>
      <c r="OC55" s="357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7.52</v>
      </c>
      <c r="OJ55" s="301"/>
      <c r="OK55" s="347">
        <v>2.12</v>
      </c>
      <c r="OL55" s="301"/>
      <c r="OM55" s="196">
        <v>2.3199999999999998</v>
      </c>
      <c r="ON55" s="301"/>
      <c r="OO55" s="301">
        <f t="shared" si="82"/>
        <v>9.64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>
        <v>5</v>
      </c>
      <c r="Z56" s="78">
        <v>2.2222222222222223</v>
      </c>
      <c r="AA56" s="9"/>
      <c r="AB56" s="285"/>
      <c r="AC56" s="8">
        <f t="shared" si="17"/>
        <v>5</v>
      </c>
      <c r="AD56" s="8">
        <f t="shared" si="18"/>
        <v>2.2222222222222223</v>
      </c>
      <c r="AE56" s="71"/>
      <c r="AF56" s="71"/>
      <c r="AG56" s="71"/>
      <c r="AH56" s="71"/>
      <c r="AI56" s="122">
        <v>6</v>
      </c>
      <c r="AJ56" s="122">
        <v>1.7999999999999998</v>
      </c>
      <c r="AK56" s="359">
        <v>49</v>
      </c>
      <c r="AL56" s="360">
        <v>14.7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55</v>
      </c>
      <c r="AV56" s="4">
        <f t="shared" si="90"/>
        <v>16.5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0</v>
      </c>
      <c r="BF56" s="8">
        <v>0</v>
      </c>
      <c r="BG56" s="295"/>
      <c r="BH56" s="296"/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5"/>
      <c r="CI56" s="91">
        <v>20.6</v>
      </c>
      <c r="CJ56" s="325">
        <v>6.5</v>
      </c>
      <c r="CK56" s="299"/>
      <c r="CL56" s="299"/>
      <c r="CM56" s="326">
        <v>5.15</v>
      </c>
      <c r="CN56" s="327">
        <v>1.5</v>
      </c>
      <c r="CO56" s="8">
        <f t="shared" si="22"/>
        <v>25.75</v>
      </c>
      <c r="CP56" s="8">
        <f t="shared" si="23"/>
        <v>8</v>
      </c>
      <c r="CQ56" s="384">
        <v>150.12886597938143</v>
      </c>
      <c r="CR56" s="343"/>
      <c r="CS56" s="343"/>
      <c r="CT56" s="356"/>
      <c r="CU56" s="344">
        <v>18.556701030927837</v>
      </c>
      <c r="CV56" s="196"/>
      <c r="CW56" s="345">
        <v>63.814432989690722</v>
      </c>
      <c r="CX56" s="300"/>
      <c r="CY56" s="300"/>
      <c r="CZ56" s="300"/>
      <c r="DA56" s="7">
        <f t="shared" si="103"/>
        <v>232.49999999999997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8">
        <v>42.37</v>
      </c>
      <c r="DL56" s="328">
        <v>14.12</v>
      </c>
      <c r="DM56" s="78">
        <f t="shared" si="28"/>
        <v>42.37</v>
      </c>
      <c r="DN56" s="78">
        <f t="shared" si="29"/>
        <v>14.12</v>
      </c>
      <c r="DO56" s="328">
        <v>41.1</v>
      </c>
      <c r="DP56" s="328">
        <v>13.700000000000001</v>
      </c>
      <c r="DQ56" s="329"/>
      <c r="DR56" s="329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0">
        <v>39.18</v>
      </c>
      <c r="EH56" s="331">
        <v>9.7949999999999999</v>
      </c>
      <c r="EI56" s="94">
        <v>116.36</v>
      </c>
      <c r="EJ56" s="94">
        <v>29.09</v>
      </c>
      <c r="EK56" s="326">
        <v>40.340000000000003</v>
      </c>
      <c r="EL56" s="332">
        <v>10.085000000000001</v>
      </c>
      <c r="EM56" s="333"/>
      <c r="EN56" s="333"/>
      <c r="EO56" s="333"/>
      <c r="EP56" s="333"/>
      <c r="EQ56" s="8">
        <f t="shared" si="31"/>
        <v>195.88</v>
      </c>
      <c r="ER56" s="8">
        <f t="shared" si="104"/>
        <v>48.97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1">
        <v>27</v>
      </c>
      <c r="FB56" s="334">
        <v>0</v>
      </c>
      <c r="FC56" s="114">
        <v>0</v>
      </c>
      <c r="FD56" s="327"/>
      <c r="FE56" s="8"/>
      <c r="FF56" s="8"/>
      <c r="FG56" s="305"/>
      <c r="FH56" s="306"/>
      <c r="FI56" s="8"/>
      <c r="FJ56" s="8"/>
      <c r="FK56" s="8"/>
      <c r="FL56" s="8"/>
      <c r="FM56" s="327"/>
      <c r="FN56" s="327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7"/>
      <c r="GL56" s="297"/>
      <c r="GM56" s="309"/>
      <c r="GN56" s="310"/>
      <c r="GO56" s="299">
        <v>3</v>
      </c>
      <c r="GP56" s="311">
        <v>0</v>
      </c>
      <c r="GQ56" s="311"/>
      <c r="GR56" s="311"/>
      <c r="GS56" s="310"/>
      <c r="GT56" s="310"/>
      <c r="GU56" s="310">
        <v>3</v>
      </c>
      <c r="GV56" s="310">
        <v>0</v>
      </c>
      <c r="GW56" s="310"/>
      <c r="GX56" s="310"/>
      <c r="GY56" s="310">
        <v>2.4</v>
      </c>
      <c r="GZ56" s="310">
        <v>0</v>
      </c>
      <c r="HA56" s="8">
        <f t="shared" si="39"/>
        <v>8.4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382">
        <v>310</v>
      </c>
      <c r="HR56" s="285"/>
      <c r="HS56" s="91">
        <v>400</v>
      </c>
      <c r="HT56" s="8"/>
      <c r="HU56" s="8">
        <f t="shared" si="43"/>
        <v>310</v>
      </c>
      <c r="HV56" s="8">
        <f t="shared" si="44"/>
        <v>0</v>
      </c>
      <c r="HW56" s="8"/>
      <c r="HX56" s="8"/>
      <c r="HY56" s="196">
        <v>2.8</v>
      </c>
      <c r="HZ56" s="335">
        <v>0.7</v>
      </c>
      <c r="IA56" s="312"/>
      <c r="IB56" s="304"/>
      <c r="IC56" s="337">
        <v>12</v>
      </c>
      <c r="ID56" s="130">
        <v>3</v>
      </c>
      <c r="IE56" s="313"/>
      <c r="IF56" s="313"/>
      <c r="IG56" s="8">
        <f t="shared" si="84"/>
        <v>14.8</v>
      </c>
      <c r="IH56" s="8">
        <f t="shared" si="45"/>
        <v>3.7</v>
      </c>
      <c r="II56" s="8"/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5"/>
      <c r="JD56" s="285"/>
      <c r="JE56" s="8">
        <f t="shared" si="46"/>
        <v>10.31</v>
      </c>
      <c r="JF56" s="8">
        <f t="shared" si="47"/>
        <v>0</v>
      </c>
      <c r="JG56" s="386">
        <v>0</v>
      </c>
      <c r="JH56" s="386">
        <v>0</v>
      </c>
      <c r="JI56" s="386">
        <v>0</v>
      </c>
      <c r="JJ56" s="386">
        <v>0</v>
      </c>
      <c r="JK56" s="335"/>
      <c r="JL56" s="335"/>
      <c r="JM56" s="91">
        <v>51.55</v>
      </c>
      <c r="JN56" s="335">
        <v>11</v>
      </c>
      <c r="JO56" s="91">
        <v>0</v>
      </c>
      <c r="JP56" s="335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6">
        <v>0</v>
      </c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5">
        <v>0</v>
      </c>
      <c r="LK56" s="79">
        <v>3.4</v>
      </c>
      <c r="LL56" s="358">
        <v>0</v>
      </c>
      <c r="LM56" s="387">
        <v>0</v>
      </c>
      <c r="LN56" s="339">
        <v>0</v>
      </c>
      <c r="LO56" s="75"/>
      <c r="LP56" s="352"/>
      <c r="LQ56" s="322"/>
      <c r="LR56" s="322"/>
      <c r="LS56" s="4">
        <f t="shared" si="105"/>
        <v>28.4</v>
      </c>
      <c r="LT56" s="4">
        <f t="shared" si="60"/>
        <v>0</v>
      </c>
      <c r="LU56" s="323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6"/>
      <c r="MD56" s="324"/>
      <c r="ME56" s="75"/>
      <c r="MF56" s="4"/>
      <c r="MG56" s="9"/>
      <c r="MH56" s="4"/>
      <c r="MI56" s="4">
        <f t="shared" si="63"/>
        <v>0</v>
      </c>
      <c r="MJ56" s="4">
        <f t="shared" si="64"/>
        <v>0</v>
      </c>
      <c r="MK56" s="340">
        <v>19.996199999999998</v>
      </c>
      <c r="ML56" s="92"/>
      <c r="MM56" s="114">
        <v>11.7438</v>
      </c>
      <c r="MN56" s="341"/>
      <c r="MO56" s="4">
        <f t="shared" si="65"/>
        <v>31.74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2">
        <v>0</v>
      </c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7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>
        <v>0</v>
      </c>
      <c r="NR56" s="74"/>
      <c r="NS56" s="74">
        <v>6.2</v>
      </c>
      <c r="NT56" s="74"/>
      <c r="NU56" s="351">
        <v>2</v>
      </c>
      <c r="NV56" s="351"/>
      <c r="NW56" s="4">
        <f t="shared" si="79"/>
        <v>11.870000000000001</v>
      </c>
      <c r="NX56" s="4">
        <f t="shared" si="100"/>
        <v>0</v>
      </c>
      <c r="NY56" s="74">
        <v>10</v>
      </c>
      <c r="NZ56" s="74"/>
      <c r="OA56" s="357">
        <v>4.66</v>
      </c>
      <c r="OB56" s="74"/>
      <c r="OC56" s="357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7.85</v>
      </c>
      <c r="OJ56" s="301"/>
      <c r="OK56" s="347">
        <v>2.21</v>
      </c>
      <c r="OL56" s="301"/>
      <c r="OM56" s="196">
        <v>2.42</v>
      </c>
      <c r="ON56" s="301"/>
      <c r="OO56" s="301">
        <f t="shared" si="82"/>
        <v>10.059999999999999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>
        <v>5</v>
      </c>
      <c r="Z57" s="78">
        <v>2.2222222222222223</v>
      </c>
      <c r="AA57" s="9"/>
      <c r="AB57" s="285"/>
      <c r="AC57" s="8">
        <f t="shared" si="17"/>
        <v>5</v>
      </c>
      <c r="AD57" s="8">
        <f t="shared" si="18"/>
        <v>2.2222222222222223</v>
      </c>
      <c r="AE57" s="71"/>
      <c r="AF57" s="71"/>
      <c r="AG57" s="71"/>
      <c r="AH57" s="71"/>
      <c r="AI57" s="122">
        <v>6</v>
      </c>
      <c r="AJ57" s="122">
        <v>1.7999999999999998</v>
      </c>
      <c r="AK57" s="359">
        <v>49</v>
      </c>
      <c r="AL57" s="360">
        <v>14.7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55</v>
      </c>
      <c r="AV57" s="4">
        <f t="shared" si="90"/>
        <v>16.5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>
        <v>0</v>
      </c>
      <c r="BF57" s="8">
        <v>0</v>
      </c>
      <c r="BG57" s="295"/>
      <c r="BH57" s="296"/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5"/>
      <c r="CI57" s="91">
        <v>20.6</v>
      </c>
      <c r="CJ57" s="325">
        <v>6.5</v>
      </c>
      <c r="CK57" s="299"/>
      <c r="CL57" s="299"/>
      <c r="CM57" s="326">
        <v>5.15</v>
      </c>
      <c r="CN57" s="327">
        <v>1.5</v>
      </c>
      <c r="CO57" s="8">
        <f t="shared" si="22"/>
        <v>25.75</v>
      </c>
      <c r="CP57" s="8">
        <f t="shared" si="23"/>
        <v>8</v>
      </c>
      <c r="CQ57" s="384">
        <v>202.62886597938143</v>
      </c>
      <c r="CR57" s="343"/>
      <c r="CS57" s="343"/>
      <c r="CT57" s="356"/>
      <c r="CU57" s="344">
        <v>18.556701030927837</v>
      </c>
      <c r="CV57" s="196"/>
      <c r="CW57" s="345">
        <v>63.814432989690722</v>
      </c>
      <c r="CX57" s="300"/>
      <c r="CY57" s="300"/>
      <c r="CZ57" s="300"/>
      <c r="DA57" s="7">
        <f t="shared" si="103"/>
        <v>285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8">
        <v>42.37</v>
      </c>
      <c r="DL57" s="328">
        <v>14.12</v>
      </c>
      <c r="DM57" s="78">
        <f t="shared" si="28"/>
        <v>42.37</v>
      </c>
      <c r="DN57" s="78">
        <f t="shared" si="29"/>
        <v>14.12</v>
      </c>
      <c r="DO57" s="328">
        <v>41.1</v>
      </c>
      <c r="DP57" s="328">
        <v>13.700000000000001</v>
      </c>
      <c r="DQ57" s="329"/>
      <c r="DR57" s="329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0">
        <v>39.18</v>
      </c>
      <c r="EH57" s="331">
        <v>9.7949999999999999</v>
      </c>
      <c r="EI57" s="94">
        <v>116.36</v>
      </c>
      <c r="EJ57" s="94">
        <v>29.09</v>
      </c>
      <c r="EK57" s="326">
        <v>40.340000000000003</v>
      </c>
      <c r="EL57" s="332">
        <v>10.085000000000001</v>
      </c>
      <c r="EM57" s="333"/>
      <c r="EN57" s="333"/>
      <c r="EO57" s="333"/>
      <c r="EP57" s="333"/>
      <c r="EQ57" s="8">
        <f t="shared" si="31"/>
        <v>195.88</v>
      </c>
      <c r="ER57" s="8">
        <f t="shared" si="104"/>
        <v>48.97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1">
        <v>27</v>
      </c>
      <c r="FB57" s="334">
        <v>0</v>
      </c>
      <c r="FC57" s="114">
        <v>0</v>
      </c>
      <c r="FD57" s="327"/>
      <c r="FE57" s="8"/>
      <c r="FF57" s="8"/>
      <c r="FG57" s="305"/>
      <c r="FH57" s="306"/>
      <c r="FI57" s="8"/>
      <c r="FJ57" s="8"/>
      <c r="FK57" s="8"/>
      <c r="FL57" s="8"/>
      <c r="FM57" s="327"/>
      <c r="FN57" s="327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7"/>
      <c r="GL57" s="297"/>
      <c r="GM57" s="309"/>
      <c r="GN57" s="310"/>
      <c r="GO57" s="299">
        <v>3</v>
      </c>
      <c r="GP57" s="311">
        <v>0</v>
      </c>
      <c r="GQ57" s="311"/>
      <c r="GR57" s="311"/>
      <c r="GS57" s="310"/>
      <c r="GT57" s="310"/>
      <c r="GU57" s="310">
        <v>3</v>
      </c>
      <c r="GV57" s="310">
        <v>0</v>
      </c>
      <c r="GW57" s="310"/>
      <c r="GX57" s="310"/>
      <c r="GY57" s="310">
        <v>2.4</v>
      </c>
      <c r="GZ57" s="310">
        <v>0</v>
      </c>
      <c r="HA57" s="8">
        <f t="shared" si="39"/>
        <v>8.4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382">
        <v>340</v>
      </c>
      <c r="HR57" s="285"/>
      <c r="HS57" s="91">
        <v>400</v>
      </c>
      <c r="HT57" s="8"/>
      <c r="HU57" s="8">
        <f t="shared" si="43"/>
        <v>340</v>
      </c>
      <c r="HV57" s="8">
        <f t="shared" si="44"/>
        <v>0</v>
      </c>
      <c r="HW57" s="8"/>
      <c r="HX57" s="8"/>
      <c r="HY57" s="196">
        <v>2.8</v>
      </c>
      <c r="HZ57" s="335">
        <v>0.7</v>
      </c>
      <c r="IA57" s="312"/>
      <c r="IB57" s="304"/>
      <c r="IC57" s="337">
        <v>12</v>
      </c>
      <c r="ID57" s="130">
        <v>3</v>
      </c>
      <c r="IE57" s="313"/>
      <c r="IF57" s="313"/>
      <c r="IG57" s="8">
        <f t="shared" si="84"/>
        <v>14.8</v>
      </c>
      <c r="IH57" s="8">
        <f t="shared" si="45"/>
        <v>3.7</v>
      </c>
      <c r="II57" s="8"/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5"/>
      <c r="JD57" s="285"/>
      <c r="JE57" s="8">
        <f t="shared" si="46"/>
        <v>10.31</v>
      </c>
      <c r="JF57" s="8">
        <f t="shared" si="47"/>
        <v>0</v>
      </c>
      <c r="JG57" s="386">
        <v>0</v>
      </c>
      <c r="JH57" s="386">
        <v>0</v>
      </c>
      <c r="JI57" s="386">
        <v>0</v>
      </c>
      <c r="JJ57" s="386">
        <v>0</v>
      </c>
      <c r="JK57" s="335"/>
      <c r="JL57" s="335"/>
      <c r="JM57" s="91">
        <v>51.55</v>
      </c>
      <c r="JN57" s="335">
        <v>11</v>
      </c>
      <c r="JO57" s="91">
        <v>0</v>
      </c>
      <c r="JP57" s="335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6">
        <v>0</v>
      </c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5">
        <v>0</v>
      </c>
      <c r="LK57" s="79">
        <v>3.4</v>
      </c>
      <c r="LL57" s="358">
        <v>0</v>
      </c>
      <c r="LM57" s="387">
        <v>0</v>
      </c>
      <c r="LN57" s="339">
        <v>0</v>
      </c>
      <c r="LO57" s="75"/>
      <c r="LP57" s="352"/>
      <c r="LQ57" s="322"/>
      <c r="LR57" s="322"/>
      <c r="LS57" s="4">
        <f t="shared" si="105"/>
        <v>28.4</v>
      </c>
      <c r="LT57" s="4">
        <f t="shared" si="60"/>
        <v>0</v>
      </c>
      <c r="LU57" s="323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6"/>
      <c r="MD57" s="324"/>
      <c r="ME57" s="75"/>
      <c r="MF57" s="4"/>
      <c r="MG57" s="9"/>
      <c r="MH57" s="4"/>
      <c r="MI57" s="4">
        <f t="shared" si="63"/>
        <v>0</v>
      </c>
      <c r="MJ57" s="4">
        <f t="shared" si="64"/>
        <v>0</v>
      </c>
      <c r="MK57" s="340">
        <v>20.040299999999998</v>
      </c>
      <c r="ML57" s="92"/>
      <c r="MM57" s="114">
        <v>11.7697</v>
      </c>
      <c r="MN57" s="341"/>
      <c r="MO57" s="4">
        <f t="shared" si="65"/>
        <v>31.81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2">
        <v>0</v>
      </c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7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>
        <v>0</v>
      </c>
      <c r="NR57" s="74"/>
      <c r="NS57" s="74">
        <v>6.2</v>
      </c>
      <c r="NT57" s="74"/>
      <c r="NU57" s="351">
        <v>2</v>
      </c>
      <c r="NV57" s="351"/>
      <c r="NW57" s="4">
        <f t="shared" si="79"/>
        <v>11.870000000000001</v>
      </c>
      <c r="NX57" s="4">
        <f t="shared" si="100"/>
        <v>0</v>
      </c>
      <c r="NY57" s="74">
        <v>10</v>
      </c>
      <c r="NZ57" s="74"/>
      <c r="OA57" s="357">
        <v>4.66</v>
      </c>
      <c r="OB57" s="74"/>
      <c r="OC57" s="357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7.65</v>
      </c>
      <c r="OJ57" s="301"/>
      <c r="OK57" s="347">
        <v>2.16</v>
      </c>
      <c r="OL57" s="301"/>
      <c r="OM57" s="196">
        <v>2.35</v>
      </c>
      <c r="ON57" s="301"/>
      <c r="OO57" s="301">
        <f t="shared" si="82"/>
        <v>9.81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>
        <v>5</v>
      </c>
      <c r="Z58" s="78">
        <v>2.2222222222222223</v>
      </c>
      <c r="AA58" s="9"/>
      <c r="AB58" s="285"/>
      <c r="AC58" s="8">
        <f t="shared" si="17"/>
        <v>5</v>
      </c>
      <c r="AD58" s="8">
        <f t="shared" si="18"/>
        <v>2.2222222222222223</v>
      </c>
      <c r="AE58" s="71"/>
      <c r="AF58" s="71"/>
      <c r="AG58" s="71"/>
      <c r="AH58" s="71"/>
      <c r="AI58" s="122">
        <v>6</v>
      </c>
      <c r="AJ58" s="122">
        <v>1.7999999999999998</v>
      </c>
      <c r="AK58" s="359">
        <v>49</v>
      </c>
      <c r="AL58" s="360">
        <v>14.7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55</v>
      </c>
      <c r="AV58" s="4">
        <f t="shared" si="90"/>
        <v>16.5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0</v>
      </c>
      <c r="BF58" s="8">
        <v>0</v>
      </c>
      <c r="BG58" s="295"/>
      <c r="BH58" s="296"/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5"/>
      <c r="CI58" s="91">
        <v>20.6</v>
      </c>
      <c r="CJ58" s="325">
        <v>6.5</v>
      </c>
      <c r="CK58" s="299"/>
      <c r="CL58" s="299"/>
      <c r="CM58" s="326">
        <v>5.15</v>
      </c>
      <c r="CN58" s="327">
        <v>1.5</v>
      </c>
      <c r="CO58" s="8">
        <f t="shared" si="22"/>
        <v>25.75</v>
      </c>
      <c r="CP58" s="8">
        <f t="shared" si="23"/>
        <v>8</v>
      </c>
      <c r="CQ58" s="343">
        <v>247.40625</v>
      </c>
      <c r="CR58" s="343"/>
      <c r="CS58" s="343"/>
      <c r="CT58" s="356"/>
      <c r="CU58" s="344">
        <v>18.556701030927837</v>
      </c>
      <c r="CV58" s="196"/>
      <c r="CW58" s="345">
        <v>63.814432989690722</v>
      </c>
      <c r="CX58" s="300"/>
      <c r="CY58" s="300"/>
      <c r="CZ58" s="300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8">
        <v>42.37</v>
      </c>
      <c r="DL58" s="328">
        <v>14.12</v>
      </c>
      <c r="DM58" s="78">
        <f t="shared" si="28"/>
        <v>42.37</v>
      </c>
      <c r="DN58" s="78">
        <f t="shared" si="29"/>
        <v>14.12</v>
      </c>
      <c r="DO58" s="328">
        <v>41.1</v>
      </c>
      <c r="DP58" s="328">
        <v>13.700000000000001</v>
      </c>
      <c r="DQ58" s="329"/>
      <c r="DR58" s="329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0">
        <v>39.18</v>
      </c>
      <c r="EH58" s="331">
        <v>9.7949999999999999</v>
      </c>
      <c r="EI58" s="94">
        <v>116.36</v>
      </c>
      <c r="EJ58" s="94">
        <v>29.09</v>
      </c>
      <c r="EK58" s="326">
        <v>40.340000000000003</v>
      </c>
      <c r="EL58" s="332">
        <v>10.085000000000001</v>
      </c>
      <c r="EM58" s="333"/>
      <c r="EN58" s="333"/>
      <c r="EO58" s="333"/>
      <c r="EP58" s="333"/>
      <c r="EQ58" s="8">
        <f t="shared" si="31"/>
        <v>195.88</v>
      </c>
      <c r="ER58" s="8">
        <f t="shared" si="104"/>
        <v>48.97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1">
        <v>27</v>
      </c>
      <c r="FB58" s="334">
        <v>0</v>
      </c>
      <c r="FC58" s="114">
        <v>0</v>
      </c>
      <c r="FD58" s="327"/>
      <c r="FE58" s="8"/>
      <c r="FF58" s="8"/>
      <c r="FG58" s="305"/>
      <c r="FH58" s="306"/>
      <c r="FI58" s="8"/>
      <c r="FJ58" s="8"/>
      <c r="FK58" s="8"/>
      <c r="FL58" s="8"/>
      <c r="FM58" s="327"/>
      <c r="FN58" s="327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7"/>
      <c r="GL58" s="297"/>
      <c r="GM58" s="309"/>
      <c r="GN58" s="310"/>
      <c r="GO58" s="299">
        <v>3</v>
      </c>
      <c r="GP58" s="311">
        <v>0</v>
      </c>
      <c r="GQ58" s="311"/>
      <c r="GR58" s="311"/>
      <c r="GS58" s="310"/>
      <c r="GT58" s="310"/>
      <c r="GU58" s="310">
        <v>3</v>
      </c>
      <c r="GV58" s="310">
        <v>0</v>
      </c>
      <c r="GW58" s="310"/>
      <c r="GX58" s="310"/>
      <c r="GY58" s="310">
        <v>2.4</v>
      </c>
      <c r="GZ58" s="310">
        <v>0</v>
      </c>
      <c r="HA58" s="8">
        <f t="shared" si="39"/>
        <v>8.4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382">
        <v>370</v>
      </c>
      <c r="HR58" s="285"/>
      <c r="HS58" s="91">
        <v>400</v>
      </c>
      <c r="HT58" s="8"/>
      <c r="HU58" s="8">
        <f t="shared" si="43"/>
        <v>370</v>
      </c>
      <c r="HV58" s="8">
        <f t="shared" si="44"/>
        <v>0</v>
      </c>
      <c r="HW58" s="8"/>
      <c r="HX58" s="8"/>
      <c r="HY58" s="196">
        <v>2.8</v>
      </c>
      <c r="HZ58" s="335">
        <v>0.7</v>
      </c>
      <c r="IA58" s="312"/>
      <c r="IB58" s="304"/>
      <c r="IC58" s="337">
        <v>12</v>
      </c>
      <c r="ID58" s="130">
        <v>3</v>
      </c>
      <c r="IE58" s="313"/>
      <c r="IF58" s="313"/>
      <c r="IG58" s="8">
        <f t="shared" si="84"/>
        <v>14.8</v>
      </c>
      <c r="IH58" s="8">
        <f t="shared" si="45"/>
        <v>3.7</v>
      </c>
      <c r="II58" s="8"/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5"/>
      <c r="JD58" s="285"/>
      <c r="JE58" s="8">
        <f t="shared" si="46"/>
        <v>10.31</v>
      </c>
      <c r="JF58" s="8">
        <f t="shared" si="47"/>
        <v>0</v>
      </c>
      <c r="JG58" s="386">
        <v>0</v>
      </c>
      <c r="JH58" s="386">
        <v>0</v>
      </c>
      <c r="JI58" s="386">
        <v>0</v>
      </c>
      <c r="JJ58" s="386">
        <v>0</v>
      </c>
      <c r="JK58" s="335"/>
      <c r="JL58" s="335"/>
      <c r="JM58" s="91">
        <v>51.55</v>
      </c>
      <c r="JN58" s="335">
        <v>11</v>
      </c>
      <c r="JO58" s="91">
        <v>0</v>
      </c>
      <c r="JP58" s="335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6">
        <v>0</v>
      </c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5">
        <v>0</v>
      </c>
      <c r="LK58" s="79">
        <v>3.4</v>
      </c>
      <c r="LL58" s="358">
        <v>0</v>
      </c>
      <c r="LM58" s="387">
        <v>0</v>
      </c>
      <c r="LN58" s="339">
        <v>0</v>
      </c>
      <c r="LO58" s="75"/>
      <c r="LP58" s="352"/>
      <c r="LQ58" s="322"/>
      <c r="LR58" s="322"/>
      <c r="LS58" s="4">
        <f t="shared" si="105"/>
        <v>28.4</v>
      </c>
      <c r="LT58" s="4">
        <f t="shared" si="60"/>
        <v>0</v>
      </c>
      <c r="LU58" s="323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6"/>
      <c r="MD58" s="324"/>
      <c r="ME58" s="75"/>
      <c r="MF58" s="4"/>
      <c r="MG58" s="9"/>
      <c r="MH58" s="4"/>
      <c r="MI58" s="4">
        <f t="shared" si="63"/>
        <v>0</v>
      </c>
      <c r="MJ58" s="4">
        <f t="shared" si="64"/>
        <v>0</v>
      </c>
      <c r="MK58" s="340">
        <v>20.16</v>
      </c>
      <c r="ML58" s="92"/>
      <c r="MM58" s="114">
        <v>11.84</v>
      </c>
      <c r="MN58" s="341"/>
      <c r="MO58" s="4">
        <f t="shared" si="65"/>
        <v>32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2">
        <v>0</v>
      </c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7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>
        <v>0</v>
      </c>
      <c r="NR58" s="74"/>
      <c r="NS58" s="74">
        <v>6.2</v>
      </c>
      <c r="NT58" s="74"/>
      <c r="NU58" s="351">
        <v>2</v>
      </c>
      <c r="NV58" s="351"/>
      <c r="NW58" s="4">
        <f t="shared" si="79"/>
        <v>11.870000000000001</v>
      </c>
      <c r="NX58" s="4">
        <f t="shared" si="100"/>
        <v>0</v>
      </c>
      <c r="NY58" s="74">
        <v>10</v>
      </c>
      <c r="NZ58" s="74"/>
      <c r="OA58" s="357">
        <v>4.66</v>
      </c>
      <c r="OB58" s="74"/>
      <c r="OC58" s="357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7.17</v>
      </c>
      <c r="OJ58" s="301"/>
      <c r="OK58" s="347">
        <v>2.02</v>
      </c>
      <c r="OL58" s="301"/>
      <c r="OM58" s="196">
        <v>2.2000000000000002</v>
      </c>
      <c r="ON58" s="301"/>
      <c r="OO58" s="301">
        <f t="shared" si="82"/>
        <v>9.19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>
        <v>5</v>
      </c>
      <c r="Z59" s="78">
        <v>2.2222222222222223</v>
      </c>
      <c r="AA59" s="9"/>
      <c r="AB59" s="285"/>
      <c r="AC59" s="8">
        <f t="shared" si="17"/>
        <v>5</v>
      </c>
      <c r="AD59" s="8">
        <f t="shared" si="18"/>
        <v>2.2222222222222223</v>
      </c>
      <c r="AE59" s="71"/>
      <c r="AF59" s="71"/>
      <c r="AG59" s="71"/>
      <c r="AH59" s="71"/>
      <c r="AI59" s="122">
        <v>6</v>
      </c>
      <c r="AJ59" s="122">
        <v>1.7999999999999998</v>
      </c>
      <c r="AK59" s="359">
        <v>49</v>
      </c>
      <c r="AL59" s="360">
        <v>14.7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55</v>
      </c>
      <c r="AV59" s="4">
        <f t="shared" si="90"/>
        <v>16.5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>
        <v>0</v>
      </c>
      <c r="BF59" s="8">
        <v>0</v>
      </c>
      <c r="BG59" s="295"/>
      <c r="BH59" s="296"/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5"/>
      <c r="CI59" s="91">
        <v>20.6</v>
      </c>
      <c r="CJ59" s="325">
        <v>6.5</v>
      </c>
      <c r="CK59" s="299"/>
      <c r="CL59" s="299"/>
      <c r="CM59" s="326">
        <v>5.15</v>
      </c>
      <c r="CN59" s="327">
        <v>1.5</v>
      </c>
      <c r="CO59" s="8">
        <f t="shared" si="22"/>
        <v>25.75</v>
      </c>
      <c r="CP59" s="8">
        <f t="shared" si="23"/>
        <v>8</v>
      </c>
      <c r="CQ59" s="343">
        <v>247.40625</v>
      </c>
      <c r="CR59" s="343"/>
      <c r="CS59" s="343"/>
      <c r="CT59" s="356"/>
      <c r="CU59" s="344">
        <v>18.556701030927837</v>
      </c>
      <c r="CV59" s="196"/>
      <c r="CW59" s="345">
        <v>63.814432989690722</v>
      </c>
      <c r="CX59" s="300"/>
      <c r="CY59" s="300"/>
      <c r="CZ59" s="300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8">
        <v>42.37</v>
      </c>
      <c r="DL59" s="328">
        <v>14.12</v>
      </c>
      <c r="DM59" s="78">
        <f t="shared" si="28"/>
        <v>42.37</v>
      </c>
      <c r="DN59" s="78">
        <f t="shared" si="29"/>
        <v>14.12</v>
      </c>
      <c r="DO59" s="328">
        <v>41.1</v>
      </c>
      <c r="DP59" s="328">
        <v>13.700000000000001</v>
      </c>
      <c r="DQ59" s="329"/>
      <c r="DR59" s="329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0">
        <v>39.18</v>
      </c>
      <c r="EH59" s="331">
        <v>9.7949999999999999</v>
      </c>
      <c r="EI59" s="94">
        <v>116.36</v>
      </c>
      <c r="EJ59" s="94">
        <v>29.09</v>
      </c>
      <c r="EK59" s="326">
        <v>40.340000000000003</v>
      </c>
      <c r="EL59" s="332">
        <v>10.085000000000001</v>
      </c>
      <c r="EM59" s="333"/>
      <c r="EN59" s="333"/>
      <c r="EO59" s="333"/>
      <c r="EP59" s="333"/>
      <c r="EQ59" s="8">
        <f t="shared" si="31"/>
        <v>195.88</v>
      </c>
      <c r="ER59" s="8">
        <f t="shared" si="104"/>
        <v>48.97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1">
        <v>27</v>
      </c>
      <c r="FB59" s="334">
        <v>0</v>
      </c>
      <c r="FC59" s="114">
        <v>0</v>
      </c>
      <c r="FD59" s="327"/>
      <c r="FE59" s="8"/>
      <c r="FF59" s="8"/>
      <c r="FG59" s="305"/>
      <c r="FH59" s="306"/>
      <c r="FI59" s="8"/>
      <c r="FJ59" s="8"/>
      <c r="FK59" s="8"/>
      <c r="FL59" s="8"/>
      <c r="FM59" s="327"/>
      <c r="FN59" s="327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7"/>
      <c r="GL59" s="297"/>
      <c r="GM59" s="309"/>
      <c r="GN59" s="310"/>
      <c r="GO59" s="299">
        <v>3</v>
      </c>
      <c r="GP59" s="311">
        <v>0</v>
      </c>
      <c r="GQ59" s="311"/>
      <c r="GR59" s="311"/>
      <c r="GS59" s="310"/>
      <c r="GT59" s="310"/>
      <c r="GU59" s="310">
        <v>3</v>
      </c>
      <c r="GV59" s="310">
        <v>0</v>
      </c>
      <c r="GW59" s="310"/>
      <c r="GX59" s="310"/>
      <c r="GY59" s="310">
        <v>0</v>
      </c>
      <c r="GZ59" s="310">
        <v>0</v>
      </c>
      <c r="HA59" s="8">
        <f t="shared" si="39"/>
        <v>6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382">
        <v>400</v>
      </c>
      <c r="HR59" s="285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196">
        <v>2.8</v>
      </c>
      <c r="HZ59" s="335">
        <v>0.7</v>
      </c>
      <c r="IA59" s="312"/>
      <c r="IB59" s="304"/>
      <c r="IC59" s="337">
        <v>12</v>
      </c>
      <c r="ID59" s="130">
        <v>3</v>
      </c>
      <c r="IE59" s="313"/>
      <c r="IF59" s="313"/>
      <c r="IG59" s="8">
        <f t="shared" si="84"/>
        <v>14.8</v>
      </c>
      <c r="IH59" s="8">
        <f t="shared" si="45"/>
        <v>3.7</v>
      </c>
      <c r="II59" s="8"/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5"/>
      <c r="JD59" s="285"/>
      <c r="JE59" s="8">
        <f t="shared" si="46"/>
        <v>10.31</v>
      </c>
      <c r="JF59" s="8">
        <f t="shared" si="47"/>
        <v>0</v>
      </c>
      <c r="JG59" s="386">
        <v>0</v>
      </c>
      <c r="JH59" s="386">
        <v>0</v>
      </c>
      <c r="JI59" s="386">
        <v>0</v>
      </c>
      <c r="JJ59" s="386">
        <v>0</v>
      </c>
      <c r="JK59" s="335"/>
      <c r="JL59" s="335"/>
      <c r="JM59" s="91">
        <v>51.55</v>
      </c>
      <c r="JN59" s="335">
        <v>11</v>
      </c>
      <c r="JO59" s="91">
        <v>0</v>
      </c>
      <c r="JP59" s="335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6">
        <v>0</v>
      </c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5">
        <v>0</v>
      </c>
      <c r="LK59" s="79">
        <v>3.4</v>
      </c>
      <c r="LL59" s="358">
        <v>0</v>
      </c>
      <c r="LM59" s="387">
        <v>0</v>
      </c>
      <c r="LN59" s="339">
        <v>0</v>
      </c>
      <c r="LO59" s="75"/>
      <c r="LP59" s="352"/>
      <c r="LQ59" s="322"/>
      <c r="LR59" s="322"/>
      <c r="LS59" s="4">
        <f t="shared" si="105"/>
        <v>28.4</v>
      </c>
      <c r="LT59" s="4">
        <f t="shared" si="60"/>
        <v>0</v>
      </c>
      <c r="LU59" s="323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6"/>
      <c r="MD59" s="324"/>
      <c r="ME59" s="75"/>
      <c r="MF59" s="4"/>
      <c r="MG59" s="9"/>
      <c r="MH59" s="4"/>
      <c r="MI59" s="4">
        <f t="shared" si="63"/>
        <v>0</v>
      </c>
      <c r="MJ59" s="4">
        <f t="shared" si="64"/>
        <v>0</v>
      </c>
      <c r="MK59" s="340">
        <v>19.215</v>
      </c>
      <c r="ML59" s="92"/>
      <c r="MM59" s="114">
        <v>11.285</v>
      </c>
      <c r="MN59" s="341"/>
      <c r="MO59" s="4">
        <f t="shared" si="65"/>
        <v>30.5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2">
        <v>0</v>
      </c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7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>
        <v>0</v>
      </c>
      <c r="NR59" s="74"/>
      <c r="NS59" s="74">
        <v>6.2</v>
      </c>
      <c r="NT59" s="74"/>
      <c r="NU59" s="351">
        <v>2</v>
      </c>
      <c r="NV59" s="351"/>
      <c r="NW59" s="4">
        <f t="shared" si="79"/>
        <v>11.870000000000001</v>
      </c>
      <c r="NX59" s="4">
        <f t="shared" si="100"/>
        <v>0</v>
      </c>
      <c r="NY59" s="74">
        <v>10</v>
      </c>
      <c r="NZ59" s="74"/>
      <c r="OA59" s="357">
        <v>4.66</v>
      </c>
      <c r="OB59" s="74"/>
      <c r="OC59" s="357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7.43</v>
      </c>
      <c r="OJ59" s="301"/>
      <c r="OK59" s="347">
        <v>2.09</v>
      </c>
      <c r="OL59" s="301"/>
      <c r="OM59" s="196">
        <v>2.29</v>
      </c>
      <c r="ON59" s="301"/>
      <c r="OO59" s="301">
        <f t="shared" si="82"/>
        <v>9.52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>
        <v>5</v>
      </c>
      <c r="Z60" s="78">
        <v>2.2222222222222223</v>
      </c>
      <c r="AA60" s="9"/>
      <c r="AB60" s="285"/>
      <c r="AC60" s="8">
        <f t="shared" si="17"/>
        <v>5</v>
      </c>
      <c r="AD60" s="8">
        <f t="shared" si="18"/>
        <v>2.2222222222222223</v>
      </c>
      <c r="AE60" s="71"/>
      <c r="AF60" s="71"/>
      <c r="AG60" s="71"/>
      <c r="AH60" s="71"/>
      <c r="AI60" s="122">
        <v>6</v>
      </c>
      <c r="AJ60" s="122">
        <v>1.7999999999999998</v>
      </c>
      <c r="AK60" s="359">
        <v>49</v>
      </c>
      <c r="AL60" s="360">
        <v>14.7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55</v>
      </c>
      <c r="AV60" s="4">
        <f t="shared" si="90"/>
        <v>16.5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0</v>
      </c>
      <c r="BF60" s="8">
        <v>0</v>
      </c>
      <c r="BG60" s="295"/>
      <c r="BH60" s="296"/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5"/>
      <c r="CI60" s="91">
        <v>20.6</v>
      </c>
      <c r="CJ60" s="325">
        <v>6.5</v>
      </c>
      <c r="CK60" s="299"/>
      <c r="CL60" s="299"/>
      <c r="CM60" s="326">
        <v>5.15</v>
      </c>
      <c r="CN60" s="327">
        <v>1.5</v>
      </c>
      <c r="CO60" s="8">
        <f t="shared" si="22"/>
        <v>25.75</v>
      </c>
      <c r="CP60" s="8">
        <f t="shared" si="23"/>
        <v>8</v>
      </c>
      <c r="CQ60" s="343">
        <v>247.40625</v>
      </c>
      <c r="CR60" s="343"/>
      <c r="CS60" s="343"/>
      <c r="CT60" s="356"/>
      <c r="CU60" s="344">
        <v>18.556701030927837</v>
      </c>
      <c r="CV60" s="196"/>
      <c r="CW60" s="345">
        <v>63.814432989690722</v>
      </c>
      <c r="CX60" s="300"/>
      <c r="CY60" s="300"/>
      <c r="CZ60" s="300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8">
        <v>42.37</v>
      </c>
      <c r="DL60" s="328">
        <v>14.12</v>
      </c>
      <c r="DM60" s="78">
        <f t="shared" si="28"/>
        <v>42.37</v>
      </c>
      <c r="DN60" s="78">
        <f t="shared" si="29"/>
        <v>14.12</v>
      </c>
      <c r="DO60" s="328">
        <v>41.1</v>
      </c>
      <c r="DP60" s="328">
        <v>13.700000000000001</v>
      </c>
      <c r="DQ60" s="329"/>
      <c r="DR60" s="329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0">
        <v>39.18</v>
      </c>
      <c r="EH60" s="331">
        <v>9.7949999999999999</v>
      </c>
      <c r="EI60" s="94">
        <v>116.36</v>
      </c>
      <c r="EJ60" s="94">
        <v>29.09</v>
      </c>
      <c r="EK60" s="326">
        <v>40.340000000000003</v>
      </c>
      <c r="EL60" s="332">
        <v>10.085000000000001</v>
      </c>
      <c r="EM60" s="333"/>
      <c r="EN60" s="333"/>
      <c r="EO60" s="333"/>
      <c r="EP60" s="333"/>
      <c r="EQ60" s="8">
        <f t="shared" si="31"/>
        <v>195.88</v>
      </c>
      <c r="ER60" s="8">
        <f t="shared" si="104"/>
        <v>48.97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1">
        <v>27</v>
      </c>
      <c r="FB60" s="334">
        <v>0</v>
      </c>
      <c r="FC60" s="114">
        <v>0</v>
      </c>
      <c r="FD60" s="327"/>
      <c r="FE60" s="8"/>
      <c r="FF60" s="8"/>
      <c r="FG60" s="305"/>
      <c r="FH60" s="306"/>
      <c r="FI60" s="8"/>
      <c r="FJ60" s="8"/>
      <c r="FK60" s="8"/>
      <c r="FL60" s="8"/>
      <c r="FM60" s="327"/>
      <c r="FN60" s="327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7"/>
      <c r="GL60" s="297"/>
      <c r="GM60" s="309"/>
      <c r="GN60" s="310"/>
      <c r="GO60" s="299">
        <v>3</v>
      </c>
      <c r="GP60" s="311">
        <v>0</v>
      </c>
      <c r="GQ60" s="311"/>
      <c r="GR60" s="311"/>
      <c r="GS60" s="310"/>
      <c r="GT60" s="310"/>
      <c r="GU60" s="310">
        <v>3</v>
      </c>
      <c r="GV60" s="310">
        <v>0</v>
      </c>
      <c r="GW60" s="310"/>
      <c r="GX60" s="310"/>
      <c r="GY60" s="310">
        <v>0</v>
      </c>
      <c r="GZ60" s="310">
        <v>0</v>
      </c>
      <c r="HA60" s="8">
        <f t="shared" si="39"/>
        <v>6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91">
        <v>400</v>
      </c>
      <c r="HR60" s="285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196">
        <v>2.8</v>
      </c>
      <c r="HZ60" s="335">
        <v>0.7</v>
      </c>
      <c r="IA60" s="312"/>
      <c r="IB60" s="304"/>
      <c r="IC60" s="337">
        <v>12</v>
      </c>
      <c r="ID60" s="130">
        <v>3</v>
      </c>
      <c r="IE60" s="313"/>
      <c r="IF60" s="313"/>
      <c r="IG60" s="8">
        <f t="shared" si="84"/>
        <v>14.8</v>
      </c>
      <c r="IH60" s="8">
        <f t="shared" si="45"/>
        <v>3.7</v>
      </c>
      <c r="II60" s="8"/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5"/>
      <c r="JD60" s="285"/>
      <c r="JE60" s="8">
        <f t="shared" si="46"/>
        <v>10.31</v>
      </c>
      <c r="JF60" s="8">
        <f t="shared" si="47"/>
        <v>0</v>
      </c>
      <c r="JG60" s="386">
        <v>0</v>
      </c>
      <c r="JH60" s="386">
        <v>0</v>
      </c>
      <c r="JI60" s="386">
        <v>0</v>
      </c>
      <c r="JJ60" s="386">
        <v>0</v>
      </c>
      <c r="JK60" s="335"/>
      <c r="JL60" s="335"/>
      <c r="JM60" s="91">
        <v>51.55</v>
      </c>
      <c r="JN60" s="335">
        <v>11</v>
      </c>
      <c r="JO60" s="91">
        <v>0</v>
      </c>
      <c r="JP60" s="335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6">
        <v>0</v>
      </c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5">
        <v>0</v>
      </c>
      <c r="LK60" s="79">
        <v>3.4</v>
      </c>
      <c r="LL60" s="358">
        <v>0</v>
      </c>
      <c r="LM60" s="387">
        <v>0</v>
      </c>
      <c r="LN60" s="339">
        <v>0</v>
      </c>
      <c r="LO60" s="75"/>
      <c r="LP60" s="352"/>
      <c r="LQ60" s="322"/>
      <c r="LR60" s="322"/>
      <c r="LS60" s="4">
        <f t="shared" si="105"/>
        <v>28.4</v>
      </c>
      <c r="LT60" s="4">
        <f t="shared" si="60"/>
        <v>0</v>
      </c>
      <c r="LU60" s="323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6"/>
      <c r="MD60" s="324"/>
      <c r="ME60" s="75"/>
      <c r="MF60" s="4"/>
      <c r="MG60" s="9"/>
      <c r="MH60" s="4"/>
      <c r="MI60" s="4">
        <f t="shared" si="63"/>
        <v>0</v>
      </c>
      <c r="MJ60" s="4">
        <f t="shared" si="64"/>
        <v>0</v>
      </c>
      <c r="MK60" s="340">
        <v>17.324999999999999</v>
      </c>
      <c r="ML60" s="92"/>
      <c r="MM60" s="114">
        <v>10.175000000000001</v>
      </c>
      <c r="MN60" s="341"/>
      <c r="MO60" s="4">
        <f t="shared" si="65"/>
        <v>27.5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2">
        <v>0</v>
      </c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7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>
        <v>0</v>
      </c>
      <c r="NR60" s="74"/>
      <c r="NS60" s="74">
        <v>6.2</v>
      </c>
      <c r="NT60" s="74"/>
      <c r="NU60" s="351">
        <v>2</v>
      </c>
      <c r="NV60" s="351"/>
      <c r="NW60" s="4">
        <f t="shared" si="79"/>
        <v>11.870000000000001</v>
      </c>
      <c r="NX60" s="4">
        <f t="shared" si="100"/>
        <v>0</v>
      </c>
      <c r="NY60" s="74">
        <v>10</v>
      </c>
      <c r="NZ60" s="74"/>
      <c r="OA60" s="357">
        <v>4.66</v>
      </c>
      <c r="OB60" s="74"/>
      <c r="OC60" s="357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6.8</v>
      </c>
      <c r="OJ60" s="301"/>
      <c r="OK60" s="347">
        <v>1.92</v>
      </c>
      <c r="OL60" s="301"/>
      <c r="OM60" s="196">
        <v>2.09</v>
      </c>
      <c r="ON60" s="301"/>
      <c r="OO60" s="301">
        <f t="shared" si="82"/>
        <v>8.7199999999999989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>
        <v>5</v>
      </c>
      <c r="Z61" s="78">
        <v>2.2222222222222223</v>
      </c>
      <c r="AA61" s="9"/>
      <c r="AB61" s="285"/>
      <c r="AC61" s="8">
        <f t="shared" si="17"/>
        <v>5</v>
      </c>
      <c r="AD61" s="8">
        <f t="shared" si="18"/>
        <v>2.2222222222222223</v>
      </c>
      <c r="AE61" s="71"/>
      <c r="AF61" s="71"/>
      <c r="AG61" s="71"/>
      <c r="AH61" s="71"/>
      <c r="AI61" s="122">
        <v>6</v>
      </c>
      <c r="AJ61" s="122">
        <v>1.7999999999999998</v>
      </c>
      <c r="AK61" s="359">
        <v>49</v>
      </c>
      <c r="AL61" s="360">
        <v>14.7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55</v>
      </c>
      <c r="AV61" s="4">
        <f t="shared" si="90"/>
        <v>16.5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0</v>
      </c>
      <c r="BF61" s="8">
        <v>0</v>
      </c>
      <c r="BG61" s="295"/>
      <c r="BH61" s="296"/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5"/>
      <c r="CI61" s="91">
        <v>20.6</v>
      </c>
      <c r="CJ61" s="325">
        <v>6.5</v>
      </c>
      <c r="CK61" s="299"/>
      <c r="CL61" s="299"/>
      <c r="CM61" s="326">
        <v>5.15</v>
      </c>
      <c r="CN61" s="327">
        <v>1.5</v>
      </c>
      <c r="CO61" s="8">
        <f t="shared" si="22"/>
        <v>25.75</v>
      </c>
      <c r="CP61" s="8">
        <f t="shared" si="23"/>
        <v>8</v>
      </c>
      <c r="CQ61" s="343">
        <v>247.40625</v>
      </c>
      <c r="CR61" s="343"/>
      <c r="CS61" s="343"/>
      <c r="CT61" s="356"/>
      <c r="CU61" s="344">
        <v>18.556701030927837</v>
      </c>
      <c r="CV61" s="196"/>
      <c r="CW61" s="345">
        <v>63.814432989690722</v>
      </c>
      <c r="CX61" s="300"/>
      <c r="CY61" s="300"/>
      <c r="CZ61" s="300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8">
        <v>42.37</v>
      </c>
      <c r="DL61" s="328">
        <v>14.12</v>
      </c>
      <c r="DM61" s="78">
        <f t="shared" si="28"/>
        <v>42.37</v>
      </c>
      <c r="DN61" s="78">
        <f t="shared" si="29"/>
        <v>14.12</v>
      </c>
      <c r="DO61" s="328">
        <v>41.1</v>
      </c>
      <c r="DP61" s="328">
        <v>13.700000000000001</v>
      </c>
      <c r="DQ61" s="329"/>
      <c r="DR61" s="329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0">
        <v>39.18</v>
      </c>
      <c r="EH61" s="331">
        <v>9.7949999999999999</v>
      </c>
      <c r="EI61" s="94">
        <v>116.36</v>
      </c>
      <c r="EJ61" s="94">
        <v>29.09</v>
      </c>
      <c r="EK61" s="326">
        <v>40.340000000000003</v>
      </c>
      <c r="EL61" s="332">
        <v>10.085000000000001</v>
      </c>
      <c r="EM61" s="333"/>
      <c r="EN61" s="333"/>
      <c r="EO61" s="333"/>
      <c r="EP61" s="333"/>
      <c r="EQ61" s="8">
        <f t="shared" si="31"/>
        <v>195.88</v>
      </c>
      <c r="ER61" s="8">
        <f t="shared" si="104"/>
        <v>48.97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1">
        <v>27</v>
      </c>
      <c r="FB61" s="334">
        <v>0</v>
      </c>
      <c r="FC61" s="114">
        <v>0</v>
      </c>
      <c r="FD61" s="327"/>
      <c r="FE61" s="8"/>
      <c r="FF61" s="8"/>
      <c r="FG61" s="305"/>
      <c r="FH61" s="306"/>
      <c r="FI61" s="8"/>
      <c r="FJ61" s="8"/>
      <c r="FK61" s="8"/>
      <c r="FL61" s="8"/>
      <c r="FM61" s="327"/>
      <c r="FN61" s="327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7"/>
      <c r="GL61" s="297"/>
      <c r="GM61" s="309"/>
      <c r="GN61" s="310"/>
      <c r="GO61" s="299">
        <v>3</v>
      </c>
      <c r="GP61" s="311">
        <v>0</v>
      </c>
      <c r="GQ61" s="311"/>
      <c r="GR61" s="311"/>
      <c r="GS61" s="310"/>
      <c r="GT61" s="310"/>
      <c r="GU61" s="310">
        <v>3</v>
      </c>
      <c r="GV61" s="310">
        <v>0</v>
      </c>
      <c r="GW61" s="310"/>
      <c r="GX61" s="310"/>
      <c r="GY61" s="310">
        <v>0</v>
      </c>
      <c r="GZ61" s="310">
        <v>0</v>
      </c>
      <c r="HA61" s="8">
        <f t="shared" si="39"/>
        <v>6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91">
        <v>400</v>
      </c>
      <c r="HR61" s="285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196">
        <v>2.8</v>
      </c>
      <c r="HZ61" s="335">
        <v>0.7</v>
      </c>
      <c r="IA61" s="312"/>
      <c r="IB61" s="304"/>
      <c r="IC61" s="337">
        <v>12</v>
      </c>
      <c r="ID61" s="130">
        <v>3</v>
      </c>
      <c r="IE61" s="313"/>
      <c r="IF61" s="313"/>
      <c r="IG61" s="8">
        <f t="shared" si="84"/>
        <v>14.8</v>
      </c>
      <c r="IH61" s="8">
        <f t="shared" si="45"/>
        <v>3.7</v>
      </c>
      <c r="II61" s="8"/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5"/>
      <c r="JD61" s="285"/>
      <c r="JE61" s="8">
        <f t="shared" si="46"/>
        <v>10.31</v>
      </c>
      <c r="JF61" s="8">
        <f t="shared" si="47"/>
        <v>0</v>
      </c>
      <c r="JG61" s="386">
        <v>0</v>
      </c>
      <c r="JH61" s="386">
        <v>0</v>
      </c>
      <c r="JI61" s="386">
        <v>0</v>
      </c>
      <c r="JJ61" s="386">
        <v>0</v>
      </c>
      <c r="JK61" s="335"/>
      <c r="JL61" s="335"/>
      <c r="JM61" s="91">
        <v>51.55</v>
      </c>
      <c r="JN61" s="335">
        <v>11</v>
      </c>
      <c r="JO61" s="91">
        <v>0</v>
      </c>
      <c r="JP61" s="335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6">
        <v>0</v>
      </c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5">
        <v>0</v>
      </c>
      <c r="LK61" s="79">
        <v>3.4</v>
      </c>
      <c r="LL61" s="358">
        <v>0</v>
      </c>
      <c r="LM61" s="387">
        <v>0</v>
      </c>
      <c r="LN61" s="339">
        <v>0</v>
      </c>
      <c r="LO61" s="75"/>
      <c r="LP61" s="352"/>
      <c r="LQ61" s="322"/>
      <c r="LR61" s="322"/>
      <c r="LS61" s="4">
        <f t="shared" si="105"/>
        <v>28.4</v>
      </c>
      <c r="LT61" s="4">
        <f t="shared" si="60"/>
        <v>0</v>
      </c>
      <c r="LU61" s="323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6"/>
      <c r="MD61" s="324"/>
      <c r="ME61" s="75"/>
      <c r="MF61" s="4"/>
      <c r="MG61" s="9"/>
      <c r="MH61" s="4"/>
      <c r="MI61" s="4">
        <f t="shared" si="63"/>
        <v>0</v>
      </c>
      <c r="MJ61" s="4">
        <f t="shared" si="64"/>
        <v>0</v>
      </c>
      <c r="MK61" s="340">
        <v>16.0776</v>
      </c>
      <c r="ML61" s="92"/>
      <c r="MM61" s="114">
        <v>9.4423999999999992</v>
      </c>
      <c r="MN61" s="341"/>
      <c r="MO61" s="4">
        <f t="shared" si="65"/>
        <v>25.52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2">
        <v>0</v>
      </c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7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>
        <v>0</v>
      </c>
      <c r="NR61" s="74"/>
      <c r="NS61" s="74">
        <v>6.2</v>
      </c>
      <c r="NT61" s="74"/>
      <c r="NU61" s="351">
        <v>2</v>
      </c>
      <c r="NV61" s="351"/>
      <c r="NW61" s="4">
        <f t="shared" si="79"/>
        <v>11.870000000000001</v>
      </c>
      <c r="NX61" s="4">
        <f t="shared" si="100"/>
        <v>0</v>
      </c>
      <c r="NY61" s="74">
        <v>10</v>
      </c>
      <c r="NZ61" s="74"/>
      <c r="OA61" s="357">
        <v>4.66</v>
      </c>
      <c r="OB61" s="74"/>
      <c r="OC61" s="357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6.58</v>
      </c>
      <c r="OJ61" s="301"/>
      <c r="OK61" s="347">
        <v>1.86</v>
      </c>
      <c r="OL61" s="301"/>
      <c r="OM61" s="196">
        <v>2.0299999999999998</v>
      </c>
      <c r="ON61" s="301"/>
      <c r="OO61" s="301">
        <f t="shared" si="82"/>
        <v>8.44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>
        <v>5</v>
      </c>
      <c r="Z62" s="78">
        <v>2.2222222222222223</v>
      </c>
      <c r="AA62" s="9"/>
      <c r="AB62" s="285"/>
      <c r="AC62" s="8">
        <f t="shared" si="17"/>
        <v>5</v>
      </c>
      <c r="AD62" s="8">
        <f t="shared" si="18"/>
        <v>2.2222222222222223</v>
      </c>
      <c r="AE62" s="71"/>
      <c r="AF62" s="71"/>
      <c r="AG62" s="71"/>
      <c r="AH62" s="71"/>
      <c r="AI62" s="122">
        <v>6</v>
      </c>
      <c r="AJ62" s="122">
        <v>1.7999999999999998</v>
      </c>
      <c r="AK62" s="359">
        <v>49</v>
      </c>
      <c r="AL62" s="360">
        <v>14.7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55</v>
      </c>
      <c r="AV62" s="4">
        <f t="shared" si="90"/>
        <v>16.5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0</v>
      </c>
      <c r="BF62" s="8">
        <v>0</v>
      </c>
      <c r="BG62" s="295"/>
      <c r="BH62" s="296"/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5"/>
      <c r="CI62" s="91">
        <v>20.6</v>
      </c>
      <c r="CJ62" s="325">
        <v>6.5</v>
      </c>
      <c r="CK62" s="299"/>
      <c r="CL62" s="299"/>
      <c r="CM62" s="326">
        <v>5.15</v>
      </c>
      <c r="CN62" s="327">
        <v>1.5</v>
      </c>
      <c r="CO62" s="8">
        <f t="shared" si="22"/>
        <v>25.75</v>
      </c>
      <c r="CP62" s="8">
        <f t="shared" si="23"/>
        <v>8</v>
      </c>
      <c r="CQ62" s="343">
        <v>247.40625</v>
      </c>
      <c r="CR62" s="343"/>
      <c r="CS62" s="343"/>
      <c r="CT62" s="356"/>
      <c r="CU62" s="344">
        <v>18.556701030927837</v>
      </c>
      <c r="CV62" s="196"/>
      <c r="CW62" s="345">
        <v>63.814432989690722</v>
      </c>
      <c r="CX62" s="300"/>
      <c r="CY62" s="300"/>
      <c r="CZ62" s="300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8">
        <v>42.37</v>
      </c>
      <c r="DL62" s="328">
        <v>14.12</v>
      </c>
      <c r="DM62" s="78">
        <f t="shared" si="28"/>
        <v>42.37</v>
      </c>
      <c r="DN62" s="78">
        <f t="shared" si="29"/>
        <v>14.12</v>
      </c>
      <c r="DO62" s="328">
        <v>41.1</v>
      </c>
      <c r="DP62" s="328">
        <v>13.700000000000001</v>
      </c>
      <c r="DQ62" s="329"/>
      <c r="DR62" s="329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0">
        <v>39.18</v>
      </c>
      <c r="EH62" s="331">
        <v>9.7949999999999999</v>
      </c>
      <c r="EI62" s="94">
        <v>116.36</v>
      </c>
      <c r="EJ62" s="94">
        <v>29.09</v>
      </c>
      <c r="EK62" s="326">
        <v>40.340000000000003</v>
      </c>
      <c r="EL62" s="332">
        <v>10.085000000000001</v>
      </c>
      <c r="EM62" s="333"/>
      <c r="EN62" s="333"/>
      <c r="EO62" s="333"/>
      <c r="EP62" s="333"/>
      <c r="EQ62" s="8">
        <f t="shared" si="31"/>
        <v>195.88</v>
      </c>
      <c r="ER62" s="8">
        <f t="shared" si="104"/>
        <v>48.97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1">
        <v>27</v>
      </c>
      <c r="FB62" s="334">
        <v>0</v>
      </c>
      <c r="FC62" s="114">
        <v>0</v>
      </c>
      <c r="FD62" s="327"/>
      <c r="FE62" s="8"/>
      <c r="FF62" s="8"/>
      <c r="FG62" s="305"/>
      <c r="FH62" s="306"/>
      <c r="FI62" s="8"/>
      <c r="FJ62" s="8"/>
      <c r="FK62" s="8"/>
      <c r="FL62" s="8"/>
      <c r="FM62" s="327"/>
      <c r="FN62" s="327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7"/>
      <c r="GL62" s="297"/>
      <c r="GM62" s="309"/>
      <c r="GN62" s="310"/>
      <c r="GO62" s="299">
        <v>3</v>
      </c>
      <c r="GP62" s="311">
        <v>0</v>
      </c>
      <c r="GQ62" s="311"/>
      <c r="GR62" s="311"/>
      <c r="GS62" s="310"/>
      <c r="GT62" s="310"/>
      <c r="GU62" s="310">
        <v>3</v>
      </c>
      <c r="GV62" s="310">
        <v>0</v>
      </c>
      <c r="GW62" s="310"/>
      <c r="GX62" s="310"/>
      <c r="GY62" s="310">
        <v>0</v>
      </c>
      <c r="GZ62" s="310">
        <v>0</v>
      </c>
      <c r="HA62" s="8">
        <f t="shared" si="39"/>
        <v>6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91">
        <v>400</v>
      </c>
      <c r="HR62" s="285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196">
        <v>2.8</v>
      </c>
      <c r="HZ62" s="335">
        <v>0.7</v>
      </c>
      <c r="IA62" s="312"/>
      <c r="IB62" s="304"/>
      <c r="IC62" s="337">
        <v>12</v>
      </c>
      <c r="ID62" s="130">
        <v>3</v>
      </c>
      <c r="IE62" s="313"/>
      <c r="IF62" s="313"/>
      <c r="IG62" s="8">
        <f t="shared" si="84"/>
        <v>14.8</v>
      </c>
      <c r="IH62" s="8">
        <f t="shared" si="45"/>
        <v>3.7</v>
      </c>
      <c r="II62" s="8"/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5"/>
      <c r="JD62" s="285"/>
      <c r="JE62" s="8">
        <f t="shared" si="46"/>
        <v>10.31</v>
      </c>
      <c r="JF62" s="8">
        <f t="shared" si="47"/>
        <v>0</v>
      </c>
      <c r="JG62" s="386">
        <v>0</v>
      </c>
      <c r="JH62" s="386">
        <v>0</v>
      </c>
      <c r="JI62" s="386">
        <v>0</v>
      </c>
      <c r="JJ62" s="386">
        <v>0</v>
      </c>
      <c r="JK62" s="335"/>
      <c r="JL62" s="335"/>
      <c r="JM62" s="91">
        <v>51.55</v>
      </c>
      <c r="JN62" s="335">
        <v>11</v>
      </c>
      <c r="JO62" s="91">
        <v>0</v>
      </c>
      <c r="JP62" s="335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6">
        <v>0</v>
      </c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5">
        <v>0</v>
      </c>
      <c r="LK62" s="79">
        <v>3.4</v>
      </c>
      <c r="LL62" s="358">
        <v>0</v>
      </c>
      <c r="LM62" s="387">
        <v>0</v>
      </c>
      <c r="LN62" s="339">
        <v>0</v>
      </c>
      <c r="LO62" s="75"/>
      <c r="LP62" s="352"/>
      <c r="LQ62" s="322"/>
      <c r="LR62" s="322"/>
      <c r="LS62" s="4">
        <f t="shared" si="105"/>
        <v>28.4</v>
      </c>
      <c r="LT62" s="4">
        <f t="shared" si="60"/>
        <v>0</v>
      </c>
      <c r="LU62" s="323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6"/>
      <c r="MD62" s="324"/>
      <c r="ME62" s="75"/>
      <c r="MF62" s="4"/>
      <c r="MG62" s="9"/>
      <c r="MH62" s="4"/>
      <c r="MI62" s="4">
        <f t="shared" si="63"/>
        <v>0</v>
      </c>
      <c r="MJ62" s="4">
        <f t="shared" si="64"/>
        <v>0</v>
      </c>
      <c r="MK62" s="340">
        <v>14.9625</v>
      </c>
      <c r="ML62" s="92"/>
      <c r="MM62" s="114">
        <v>8.7874999999999996</v>
      </c>
      <c r="MN62" s="341"/>
      <c r="MO62" s="4">
        <f t="shared" si="65"/>
        <v>23.75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2">
        <v>0</v>
      </c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7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>
        <v>0</v>
      </c>
      <c r="NR62" s="74"/>
      <c r="NS62" s="74">
        <v>6.2</v>
      </c>
      <c r="NT62" s="74"/>
      <c r="NU62" s="351">
        <v>2</v>
      </c>
      <c r="NV62" s="351"/>
      <c r="NW62" s="4">
        <f t="shared" si="79"/>
        <v>11.870000000000001</v>
      </c>
      <c r="NX62" s="4">
        <f t="shared" si="100"/>
        <v>0</v>
      </c>
      <c r="NY62" s="74">
        <v>10</v>
      </c>
      <c r="NZ62" s="74"/>
      <c r="OA62" s="357">
        <v>4.66</v>
      </c>
      <c r="OB62" s="74"/>
      <c r="OC62" s="357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5.95</v>
      </c>
      <c r="OJ62" s="301"/>
      <c r="OK62" s="347">
        <v>1.68</v>
      </c>
      <c r="OL62" s="301"/>
      <c r="OM62" s="196">
        <v>1.83</v>
      </c>
      <c r="ON62" s="301"/>
      <c r="OO62" s="301">
        <f t="shared" si="82"/>
        <v>7.63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>
        <v>5</v>
      </c>
      <c r="Z63" s="78">
        <v>2.2222222222222223</v>
      </c>
      <c r="AA63" s="9"/>
      <c r="AB63" s="285"/>
      <c r="AC63" s="8">
        <f t="shared" si="17"/>
        <v>5</v>
      </c>
      <c r="AD63" s="8">
        <f t="shared" si="18"/>
        <v>2.2222222222222223</v>
      </c>
      <c r="AE63" s="71"/>
      <c r="AF63" s="71"/>
      <c r="AG63" s="71"/>
      <c r="AH63" s="71"/>
      <c r="AI63" s="122">
        <v>6</v>
      </c>
      <c r="AJ63" s="122">
        <v>1.7999999999999998</v>
      </c>
      <c r="AK63" s="359">
        <v>49</v>
      </c>
      <c r="AL63" s="360">
        <v>14.7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55</v>
      </c>
      <c r="AV63" s="4">
        <f t="shared" si="90"/>
        <v>16.5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0</v>
      </c>
      <c r="BF63" s="8">
        <v>0</v>
      </c>
      <c r="BG63" s="295"/>
      <c r="BH63" s="296"/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5"/>
      <c r="CI63" s="91">
        <v>20.6</v>
      </c>
      <c r="CJ63" s="325">
        <v>6.5</v>
      </c>
      <c r="CK63" s="299"/>
      <c r="CL63" s="299"/>
      <c r="CM63" s="326">
        <v>5.15</v>
      </c>
      <c r="CN63" s="327">
        <v>1.5</v>
      </c>
      <c r="CO63" s="8">
        <f t="shared" si="22"/>
        <v>25.75</v>
      </c>
      <c r="CP63" s="8">
        <f t="shared" si="23"/>
        <v>8</v>
      </c>
      <c r="CQ63" s="343">
        <v>247.40625</v>
      </c>
      <c r="CR63" s="343"/>
      <c r="CS63" s="343"/>
      <c r="CT63" s="356"/>
      <c r="CU63" s="344">
        <v>18.556701030927837</v>
      </c>
      <c r="CV63" s="196"/>
      <c r="CW63" s="345">
        <v>63.814432989690722</v>
      </c>
      <c r="CX63" s="300"/>
      <c r="CY63" s="300"/>
      <c r="CZ63" s="300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8">
        <v>42.37</v>
      </c>
      <c r="DL63" s="328">
        <v>14.12</v>
      </c>
      <c r="DM63" s="78">
        <f t="shared" si="28"/>
        <v>42.37</v>
      </c>
      <c r="DN63" s="78">
        <f t="shared" si="29"/>
        <v>14.12</v>
      </c>
      <c r="DO63" s="328">
        <v>41.1</v>
      </c>
      <c r="DP63" s="328">
        <v>13.700000000000001</v>
      </c>
      <c r="DQ63" s="329"/>
      <c r="DR63" s="329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0">
        <v>39.18</v>
      </c>
      <c r="EH63" s="331">
        <v>9.7949999999999999</v>
      </c>
      <c r="EI63" s="94">
        <v>116.36</v>
      </c>
      <c r="EJ63" s="94">
        <v>29.09</v>
      </c>
      <c r="EK63" s="326">
        <v>40.340000000000003</v>
      </c>
      <c r="EL63" s="332">
        <v>10.085000000000001</v>
      </c>
      <c r="EM63" s="333"/>
      <c r="EN63" s="333"/>
      <c r="EO63" s="333"/>
      <c r="EP63" s="333"/>
      <c r="EQ63" s="8">
        <f t="shared" si="31"/>
        <v>195.88</v>
      </c>
      <c r="ER63" s="8">
        <f t="shared" si="104"/>
        <v>48.97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1">
        <v>27</v>
      </c>
      <c r="FB63" s="334">
        <v>0</v>
      </c>
      <c r="FC63" s="114">
        <v>0</v>
      </c>
      <c r="FD63" s="327"/>
      <c r="FE63" s="8"/>
      <c r="FF63" s="8"/>
      <c r="FG63" s="305"/>
      <c r="FH63" s="306"/>
      <c r="FI63" s="8"/>
      <c r="FJ63" s="8"/>
      <c r="FK63" s="8"/>
      <c r="FL63" s="8"/>
      <c r="FM63" s="327"/>
      <c r="FN63" s="327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7"/>
      <c r="GL63" s="297"/>
      <c r="GM63" s="309"/>
      <c r="GN63" s="310"/>
      <c r="GO63" s="299">
        <v>3</v>
      </c>
      <c r="GP63" s="311">
        <v>0</v>
      </c>
      <c r="GQ63" s="311"/>
      <c r="GR63" s="311"/>
      <c r="GS63" s="310"/>
      <c r="GT63" s="310"/>
      <c r="GU63" s="310">
        <v>3</v>
      </c>
      <c r="GV63" s="310">
        <v>0</v>
      </c>
      <c r="GW63" s="310"/>
      <c r="GX63" s="310"/>
      <c r="GY63" s="310">
        <v>2.4</v>
      </c>
      <c r="GZ63" s="310">
        <v>0</v>
      </c>
      <c r="HA63" s="8">
        <f t="shared" si="39"/>
        <v>8.4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91">
        <v>400</v>
      </c>
      <c r="HR63" s="285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196">
        <v>2.8</v>
      </c>
      <c r="HZ63" s="335">
        <v>0.7</v>
      </c>
      <c r="IA63" s="312"/>
      <c r="IB63" s="304"/>
      <c r="IC63" s="337">
        <v>12</v>
      </c>
      <c r="ID63" s="130">
        <v>3</v>
      </c>
      <c r="IE63" s="313"/>
      <c r="IF63" s="313"/>
      <c r="IG63" s="8">
        <f t="shared" si="84"/>
        <v>14.8</v>
      </c>
      <c r="IH63" s="8">
        <f t="shared" si="45"/>
        <v>3.7</v>
      </c>
      <c r="II63" s="8"/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5"/>
      <c r="JD63" s="285"/>
      <c r="JE63" s="8">
        <f t="shared" si="46"/>
        <v>10.31</v>
      </c>
      <c r="JF63" s="8">
        <f t="shared" si="47"/>
        <v>0</v>
      </c>
      <c r="JG63" s="386">
        <v>0</v>
      </c>
      <c r="JH63" s="386">
        <v>0</v>
      </c>
      <c r="JI63" s="386">
        <v>0</v>
      </c>
      <c r="JJ63" s="386">
        <v>0</v>
      </c>
      <c r="JK63" s="335"/>
      <c r="JL63" s="335"/>
      <c r="JM63" s="91">
        <v>51.55</v>
      </c>
      <c r="JN63" s="335">
        <v>11</v>
      </c>
      <c r="JO63" s="91">
        <v>0</v>
      </c>
      <c r="JP63" s="335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6">
        <v>0</v>
      </c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5">
        <v>0</v>
      </c>
      <c r="LK63" s="79">
        <v>3.4</v>
      </c>
      <c r="LL63" s="358">
        <v>0</v>
      </c>
      <c r="LM63" s="387">
        <v>0</v>
      </c>
      <c r="LN63" s="339">
        <v>0</v>
      </c>
      <c r="LO63" s="75"/>
      <c r="LP63" s="352"/>
      <c r="LQ63" s="322"/>
      <c r="LR63" s="322"/>
      <c r="LS63" s="4">
        <f t="shared" si="105"/>
        <v>28.4</v>
      </c>
      <c r="LT63" s="4">
        <f t="shared" si="60"/>
        <v>0</v>
      </c>
      <c r="LU63" s="323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6"/>
      <c r="MD63" s="324"/>
      <c r="ME63" s="75"/>
      <c r="MF63" s="4"/>
      <c r="MG63" s="9"/>
      <c r="MH63" s="4"/>
      <c r="MI63" s="4">
        <f t="shared" si="63"/>
        <v>0</v>
      </c>
      <c r="MJ63" s="4">
        <f t="shared" si="64"/>
        <v>0</v>
      </c>
      <c r="MK63" s="340">
        <v>14.7735</v>
      </c>
      <c r="ML63" s="92"/>
      <c r="MM63" s="114">
        <v>8.676499999999999</v>
      </c>
      <c r="MN63" s="341"/>
      <c r="MO63" s="4">
        <f t="shared" si="65"/>
        <v>23.45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2">
        <v>0</v>
      </c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7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>
        <v>0</v>
      </c>
      <c r="NR63" s="74"/>
      <c r="NS63" s="74">
        <v>6.2</v>
      </c>
      <c r="NT63" s="74"/>
      <c r="NU63" s="351">
        <v>2</v>
      </c>
      <c r="NV63" s="351"/>
      <c r="NW63" s="4">
        <f t="shared" si="79"/>
        <v>11.870000000000001</v>
      </c>
      <c r="NX63" s="4">
        <f t="shared" si="100"/>
        <v>0</v>
      </c>
      <c r="NY63" s="74">
        <v>10</v>
      </c>
      <c r="NZ63" s="74"/>
      <c r="OA63" s="357">
        <v>4.66</v>
      </c>
      <c r="OB63" s="74"/>
      <c r="OC63" s="357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6.26</v>
      </c>
      <c r="OJ63" s="301"/>
      <c r="OK63" s="347">
        <v>1.77</v>
      </c>
      <c r="OL63" s="301"/>
      <c r="OM63" s="196">
        <v>1.93</v>
      </c>
      <c r="ON63" s="301"/>
      <c r="OO63" s="301">
        <f t="shared" si="82"/>
        <v>8.0299999999999994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>
        <v>5</v>
      </c>
      <c r="Z64" s="78">
        <v>2.2222222222222223</v>
      </c>
      <c r="AA64" s="9"/>
      <c r="AB64" s="285"/>
      <c r="AC64" s="8">
        <f t="shared" si="17"/>
        <v>5</v>
      </c>
      <c r="AD64" s="8">
        <f t="shared" si="18"/>
        <v>2.2222222222222223</v>
      </c>
      <c r="AE64" s="71"/>
      <c r="AF64" s="71"/>
      <c r="AG64" s="71"/>
      <c r="AH64" s="71"/>
      <c r="AI64" s="122">
        <v>6</v>
      </c>
      <c r="AJ64" s="122">
        <v>1.7999999999999998</v>
      </c>
      <c r="AK64" s="359">
        <v>49</v>
      </c>
      <c r="AL64" s="360">
        <v>14.7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55</v>
      </c>
      <c r="AV64" s="4">
        <f t="shared" si="90"/>
        <v>16.5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0</v>
      </c>
      <c r="BF64" s="8">
        <v>0</v>
      </c>
      <c r="BG64" s="295"/>
      <c r="BH64" s="296"/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5"/>
      <c r="CI64" s="91">
        <v>20.6</v>
      </c>
      <c r="CJ64" s="325">
        <v>6.5</v>
      </c>
      <c r="CK64" s="299"/>
      <c r="CL64" s="299"/>
      <c r="CM64" s="326">
        <v>5.15</v>
      </c>
      <c r="CN64" s="327">
        <v>1.5</v>
      </c>
      <c r="CO64" s="8">
        <f t="shared" si="22"/>
        <v>25.75</v>
      </c>
      <c r="CP64" s="8">
        <f t="shared" si="23"/>
        <v>8</v>
      </c>
      <c r="CQ64" s="343">
        <v>247.40625</v>
      </c>
      <c r="CR64" s="343"/>
      <c r="CS64" s="343"/>
      <c r="CT64" s="356"/>
      <c r="CU64" s="344">
        <v>18.556701030927837</v>
      </c>
      <c r="CV64" s="196"/>
      <c r="CW64" s="345">
        <v>63.814432989690722</v>
      </c>
      <c r="CX64" s="300"/>
      <c r="CY64" s="300"/>
      <c r="CZ64" s="300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8">
        <v>42.37</v>
      </c>
      <c r="DL64" s="328">
        <v>14.12</v>
      </c>
      <c r="DM64" s="78">
        <f t="shared" si="28"/>
        <v>42.37</v>
      </c>
      <c r="DN64" s="78">
        <f t="shared" si="29"/>
        <v>14.12</v>
      </c>
      <c r="DO64" s="328">
        <v>41.1</v>
      </c>
      <c r="DP64" s="328">
        <v>13.700000000000001</v>
      </c>
      <c r="DQ64" s="329"/>
      <c r="DR64" s="329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0">
        <v>39.18</v>
      </c>
      <c r="EH64" s="331">
        <v>9.7949999999999999</v>
      </c>
      <c r="EI64" s="94">
        <v>116.36</v>
      </c>
      <c r="EJ64" s="94">
        <v>29.09</v>
      </c>
      <c r="EK64" s="326">
        <v>40.340000000000003</v>
      </c>
      <c r="EL64" s="332">
        <v>10.085000000000001</v>
      </c>
      <c r="EM64" s="333"/>
      <c r="EN64" s="333"/>
      <c r="EO64" s="333"/>
      <c r="EP64" s="333"/>
      <c r="EQ64" s="8">
        <f t="shared" si="31"/>
        <v>195.88</v>
      </c>
      <c r="ER64" s="8">
        <f t="shared" si="104"/>
        <v>48.97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1">
        <v>27</v>
      </c>
      <c r="FB64" s="334">
        <v>0</v>
      </c>
      <c r="FC64" s="114">
        <v>0</v>
      </c>
      <c r="FD64" s="327"/>
      <c r="FE64" s="8"/>
      <c r="FF64" s="8"/>
      <c r="FG64" s="305"/>
      <c r="FH64" s="306"/>
      <c r="FI64" s="8"/>
      <c r="FJ64" s="8"/>
      <c r="FK64" s="8"/>
      <c r="FL64" s="8"/>
      <c r="FM64" s="327"/>
      <c r="FN64" s="327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7"/>
      <c r="GL64" s="297"/>
      <c r="GM64" s="309"/>
      <c r="GN64" s="310"/>
      <c r="GO64" s="299">
        <v>3</v>
      </c>
      <c r="GP64" s="311">
        <v>0</v>
      </c>
      <c r="GQ64" s="311"/>
      <c r="GR64" s="311"/>
      <c r="GS64" s="310"/>
      <c r="GT64" s="310"/>
      <c r="GU64" s="310">
        <v>3</v>
      </c>
      <c r="GV64" s="310">
        <v>0</v>
      </c>
      <c r="GW64" s="310"/>
      <c r="GX64" s="310"/>
      <c r="GY64" s="310">
        <v>2.4</v>
      </c>
      <c r="GZ64" s="310">
        <v>0</v>
      </c>
      <c r="HA64" s="8">
        <f t="shared" si="39"/>
        <v>8.4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91">
        <v>400</v>
      </c>
      <c r="HR64" s="285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196">
        <v>2.8</v>
      </c>
      <c r="HZ64" s="335">
        <v>0.7</v>
      </c>
      <c r="IA64" s="312"/>
      <c r="IB64" s="304"/>
      <c r="IC64" s="337">
        <v>12</v>
      </c>
      <c r="ID64" s="130">
        <v>3</v>
      </c>
      <c r="IE64" s="313"/>
      <c r="IF64" s="313"/>
      <c r="IG64" s="8">
        <f t="shared" si="84"/>
        <v>14.8</v>
      </c>
      <c r="IH64" s="8">
        <f t="shared" si="45"/>
        <v>3.7</v>
      </c>
      <c r="II64" s="8"/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5"/>
      <c r="JD64" s="285"/>
      <c r="JE64" s="8">
        <f t="shared" si="46"/>
        <v>10.31</v>
      </c>
      <c r="JF64" s="8">
        <f t="shared" si="47"/>
        <v>0</v>
      </c>
      <c r="JG64" s="386">
        <v>0</v>
      </c>
      <c r="JH64" s="386">
        <v>0</v>
      </c>
      <c r="JI64" s="386">
        <v>0</v>
      </c>
      <c r="JJ64" s="386">
        <v>0</v>
      </c>
      <c r="JK64" s="335"/>
      <c r="JL64" s="335"/>
      <c r="JM64" s="91">
        <v>51.55</v>
      </c>
      <c r="JN64" s="335">
        <v>11</v>
      </c>
      <c r="JO64" s="91">
        <v>0</v>
      </c>
      <c r="JP64" s="335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6">
        <v>0</v>
      </c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5">
        <v>0</v>
      </c>
      <c r="LK64" s="79">
        <v>3.4</v>
      </c>
      <c r="LL64" s="358">
        <v>0</v>
      </c>
      <c r="LM64" s="387">
        <v>0</v>
      </c>
      <c r="LN64" s="339">
        <v>0</v>
      </c>
      <c r="LO64" s="75"/>
      <c r="LP64" s="352"/>
      <c r="LQ64" s="322"/>
      <c r="LR64" s="322"/>
      <c r="LS64" s="4">
        <f t="shared" si="105"/>
        <v>28.4</v>
      </c>
      <c r="LT64" s="4">
        <f t="shared" si="60"/>
        <v>0</v>
      </c>
      <c r="LU64" s="323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6"/>
      <c r="MD64" s="324"/>
      <c r="ME64" s="75"/>
      <c r="MF64" s="4"/>
      <c r="MG64" s="9"/>
      <c r="MH64" s="4"/>
      <c r="MI64" s="4">
        <f t="shared" si="63"/>
        <v>0</v>
      </c>
      <c r="MJ64" s="4">
        <f t="shared" si="64"/>
        <v>0</v>
      </c>
      <c r="MK64" s="340">
        <v>14.521500000000001</v>
      </c>
      <c r="ML64" s="92"/>
      <c r="MM64" s="114">
        <v>8.5284999999999993</v>
      </c>
      <c r="MN64" s="341"/>
      <c r="MO64" s="4">
        <f t="shared" si="65"/>
        <v>23.05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2">
        <v>0</v>
      </c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7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>
        <v>0</v>
      </c>
      <c r="NR64" s="74"/>
      <c r="NS64" s="74">
        <v>6.2</v>
      </c>
      <c r="NT64" s="74"/>
      <c r="NU64" s="351">
        <v>2</v>
      </c>
      <c r="NV64" s="351"/>
      <c r="NW64" s="4">
        <f t="shared" si="79"/>
        <v>11.870000000000001</v>
      </c>
      <c r="NX64" s="4">
        <f t="shared" si="100"/>
        <v>0</v>
      </c>
      <c r="NY64" s="74">
        <v>10</v>
      </c>
      <c r="NZ64" s="74"/>
      <c r="OA64" s="357">
        <v>4.66</v>
      </c>
      <c r="OB64" s="74"/>
      <c r="OC64" s="357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6.84</v>
      </c>
      <c r="OJ64" s="301"/>
      <c r="OK64" s="347">
        <v>1.93</v>
      </c>
      <c r="OL64" s="301"/>
      <c r="OM64" s="196">
        <v>2.1</v>
      </c>
      <c r="ON64" s="301"/>
      <c r="OO64" s="301">
        <f t="shared" si="82"/>
        <v>8.77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>
        <v>5</v>
      </c>
      <c r="Z65" s="78">
        <v>2.2222222222222223</v>
      </c>
      <c r="AA65" s="9"/>
      <c r="AB65" s="285"/>
      <c r="AC65" s="8">
        <f t="shared" si="17"/>
        <v>5</v>
      </c>
      <c r="AD65" s="8">
        <f t="shared" si="18"/>
        <v>2.2222222222222223</v>
      </c>
      <c r="AE65" s="71"/>
      <c r="AF65" s="71"/>
      <c r="AG65" s="71"/>
      <c r="AH65" s="71"/>
      <c r="AI65" s="122">
        <v>6</v>
      </c>
      <c r="AJ65" s="122">
        <v>1.7999999999999998</v>
      </c>
      <c r="AK65" s="359">
        <v>49</v>
      </c>
      <c r="AL65" s="360">
        <v>14.7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55</v>
      </c>
      <c r="AV65" s="4">
        <f t="shared" si="90"/>
        <v>16.5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0</v>
      </c>
      <c r="BF65" s="8">
        <v>0</v>
      </c>
      <c r="BG65" s="295"/>
      <c r="BH65" s="296"/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5"/>
      <c r="CI65" s="91">
        <v>20.6</v>
      </c>
      <c r="CJ65" s="325">
        <v>6.5</v>
      </c>
      <c r="CK65" s="299"/>
      <c r="CL65" s="299"/>
      <c r="CM65" s="326">
        <v>5.15</v>
      </c>
      <c r="CN65" s="327">
        <v>1.5</v>
      </c>
      <c r="CO65" s="8">
        <f t="shared" si="22"/>
        <v>25.75</v>
      </c>
      <c r="CP65" s="8">
        <f t="shared" si="23"/>
        <v>8</v>
      </c>
      <c r="CQ65" s="343">
        <v>247.40625</v>
      </c>
      <c r="CR65" s="343"/>
      <c r="CS65" s="343"/>
      <c r="CT65" s="356"/>
      <c r="CU65" s="344">
        <v>18.556701030927837</v>
      </c>
      <c r="CV65" s="196"/>
      <c r="CW65" s="345">
        <v>63.814432989690722</v>
      </c>
      <c r="CX65" s="300"/>
      <c r="CY65" s="300"/>
      <c r="CZ65" s="300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8">
        <v>42.37</v>
      </c>
      <c r="DL65" s="328">
        <v>14.12</v>
      </c>
      <c r="DM65" s="78">
        <f t="shared" si="28"/>
        <v>42.37</v>
      </c>
      <c r="DN65" s="78">
        <f t="shared" si="29"/>
        <v>14.12</v>
      </c>
      <c r="DO65" s="328">
        <v>41.1</v>
      </c>
      <c r="DP65" s="328">
        <v>13.700000000000001</v>
      </c>
      <c r="DQ65" s="329"/>
      <c r="DR65" s="329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0">
        <v>39.18</v>
      </c>
      <c r="EH65" s="331">
        <v>9.7949999999999999</v>
      </c>
      <c r="EI65" s="94">
        <v>116.36</v>
      </c>
      <c r="EJ65" s="94">
        <v>29.09</v>
      </c>
      <c r="EK65" s="326">
        <v>40.340000000000003</v>
      </c>
      <c r="EL65" s="332">
        <v>10.085000000000001</v>
      </c>
      <c r="EM65" s="333"/>
      <c r="EN65" s="333"/>
      <c r="EO65" s="333"/>
      <c r="EP65" s="333"/>
      <c r="EQ65" s="8">
        <f t="shared" si="31"/>
        <v>195.88</v>
      </c>
      <c r="ER65" s="8">
        <f t="shared" si="104"/>
        <v>48.97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1">
        <v>27</v>
      </c>
      <c r="FB65" s="334">
        <v>0</v>
      </c>
      <c r="FC65" s="114">
        <v>0</v>
      </c>
      <c r="FD65" s="327"/>
      <c r="FE65" s="8"/>
      <c r="FF65" s="8"/>
      <c r="FG65" s="305"/>
      <c r="FH65" s="306"/>
      <c r="FI65" s="8"/>
      <c r="FJ65" s="8"/>
      <c r="FK65" s="8"/>
      <c r="FL65" s="8"/>
      <c r="FM65" s="327"/>
      <c r="FN65" s="327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7"/>
      <c r="GL65" s="297"/>
      <c r="GM65" s="309"/>
      <c r="GN65" s="310"/>
      <c r="GO65" s="299">
        <v>3</v>
      </c>
      <c r="GP65" s="311">
        <v>0</v>
      </c>
      <c r="GQ65" s="311"/>
      <c r="GR65" s="311"/>
      <c r="GS65" s="310"/>
      <c r="GT65" s="310"/>
      <c r="GU65" s="310">
        <v>3</v>
      </c>
      <c r="GV65" s="310">
        <v>0</v>
      </c>
      <c r="GW65" s="310"/>
      <c r="GX65" s="310"/>
      <c r="GY65" s="310">
        <v>2.4</v>
      </c>
      <c r="GZ65" s="310">
        <v>0</v>
      </c>
      <c r="HA65" s="8">
        <f t="shared" si="39"/>
        <v>8.4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91">
        <v>400</v>
      </c>
      <c r="HR65" s="285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196">
        <v>2.8</v>
      </c>
      <c r="HZ65" s="335">
        <v>0.7</v>
      </c>
      <c r="IA65" s="312"/>
      <c r="IB65" s="304"/>
      <c r="IC65" s="337">
        <v>12</v>
      </c>
      <c r="ID65" s="130">
        <v>3</v>
      </c>
      <c r="IE65" s="313"/>
      <c r="IF65" s="313"/>
      <c r="IG65" s="8">
        <f t="shared" si="84"/>
        <v>14.8</v>
      </c>
      <c r="IH65" s="8">
        <f t="shared" si="45"/>
        <v>3.7</v>
      </c>
      <c r="II65" s="8"/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5"/>
      <c r="JD65" s="285"/>
      <c r="JE65" s="8">
        <f t="shared" si="46"/>
        <v>10.31</v>
      </c>
      <c r="JF65" s="8">
        <f t="shared" si="47"/>
        <v>0</v>
      </c>
      <c r="JG65" s="386">
        <v>0</v>
      </c>
      <c r="JH65" s="386">
        <v>0</v>
      </c>
      <c r="JI65" s="386">
        <v>0</v>
      </c>
      <c r="JJ65" s="386">
        <v>0</v>
      </c>
      <c r="JK65" s="335"/>
      <c r="JL65" s="335"/>
      <c r="JM65" s="91">
        <v>51.55</v>
      </c>
      <c r="JN65" s="335">
        <v>11</v>
      </c>
      <c r="JO65" s="91">
        <v>0</v>
      </c>
      <c r="JP65" s="335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6">
        <v>0</v>
      </c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5">
        <v>0</v>
      </c>
      <c r="LK65" s="79">
        <v>3.4</v>
      </c>
      <c r="LL65" s="358">
        <v>0</v>
      </c>
      <c r="LM65" s="387">
        <v>0</v>
      </c>
      <c r="LN65" s="339">
        <v>0</v>
      </c>
      <c r="LO65" s="75"/>
      <c r="LP65" s="352"/>
      <c r="LQ65" s="322"/>
      <c r="LR65" s="322"/>
      <c r="LS65" s="4">
        <f t="shared" si="105"/>
        <v>28.4</v>
      </c>
      <c r="LT65" s="4">
        <f t="shared" si="60"/>
        <v>0</v>
      </c>
      <c r="LU65" s="323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6"/>
      <c r="MD65" s="324"/>
      <c r="ME65" s="75"/>
      <c r="MF65" s="4"/>
      <c r="MG65" s="9"/>
      <c r="MH65" s="4"/>
      <c r="MI65" s="4">
        <f t="shared" si="63"/>
        <v>0</v>
      </c>
      <c r="MJ65" s="4">
        <f t="shared" si="64"/>
        <v>0</v>
      </c>
      <c r="MK65" s="340">
        <v>14.175000000000001</v>
      </c>
      <c r="ML65" s="92"/>
      <c r="MM65" s="114">
        <v>8.3249999999999993</v>
      </c>
      <c r="MN65" s="341"/>
      <c r="MO65" s="4">
        <f t="shared" si="65"/>
        <v>22.5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2">
        <v>0</v>
      </c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7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>
        <v>0</v>
      </c>
      <c r="NR65" s="74"/>
      <c r="NS65" s="74">
        <v>6.2</v>
      </c>
      <c r="NT65" s="74"/>
      <c r="NU65" s="351">
        <v>2</v>
      </c>
      <c r="NV65" s="351"/>
      <c r="NW65" s="4">
        <f t="shared" si="79"/>
        <v>11.870000000000001</v>
      </c>
      <c r="NX65" s="4">
        <f t="shared" si="100"/>
        <v>0</v>
      </c>
      <c r="NY65" s="74">
        <v>10</v>
      </c>
      <c r="NZ65" s="74"/>
      <c r="OA65" s="357">
        <v>4.66</v>
      </c>
      <c r="OB65" s="74"/>
      <c r="OC65" s="357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6.79</v>
      </c>
      <c r="OJ65" s="301"/>
      <c r="OK65" s="347">
        <v>1.92</v>
      </c>
      <c r="OL65" s="301"/>
      <c r="OM65" s="196">
        <v>2.09</v>
      </c>
      <c r="ON65" s="301"/>
      <c r="OO65" s="301">
        <f t="shared" si="82"/>
        <v>8.7100000000000009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>
        <v>5</v>
      </c>
      <c r="Z66" s="78">
        <v>2.2222222222222223</v>
      </c>
      <c r="AA66" s="9"/>
      <c r="AB66" s="285"/>
      <c r="AC66" s="8">
        <f t="shared" si="17"/>
        <v>5</v>
      </c>
      <c r="AD66" s="8">
        <f t="shared" si="18"/>
        <v>2.2222222222222223</v>
      </c>
      <c r="AE66" s="71"/>
      <c r="AF66" s="71"/>
      <c r="AG66" s="71"/>
      <c r="AH66" s="71"/>
      <c r="AI66" s="122">
        <v>6</v>
      </c>
      <c r="AJ66" s="122">
        <v>1.7999999999999998</v>
      </c>
      <c r="AK66" s="359">
        <v>49</v>
      </c>
      <c r="AL66" s="360">
        <v>14.7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55</v>
      </c>
      <c r="AV66" s="4">
        <f t="shared" si="90"/>
        <v>16.5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0</v>
      </c>
      <c r="BF66" s="8">
        <v>0</v>
      </c>
      <c r="BG66" s="295"/>
      <c r="BH66" s="296"/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5"/>
      <c r="CI66" s="91">
        <v>20.6</v>
      </c>
      <c r="CJ66" s="325">
        <v>6.5</v>
      </c>
      <c r="CK66" s="299"/>
      <c r="CL66" s="299"/>
      <c r="CM66" s="326">
        <v>5.15</v>
      </c>
      <c r="CN66" s="327">
        <v>1.5</v>
      </c>
      <c r="CO66" s="8">
        <f t="shared" si="22"/>
        <v>25.75</v>
      </c>
      <c r="CP66" s="8">
        <f t="shared" si="23"/>
        <v>8</v>
      </c>
      <c r="CQ66" s="343">
        <v>247.40625</v>
      </c>
      <c r="CR66" s="343"/>
      <c r="CS66" s="343"/>
      <c r="CT66" s="356"/>
      <c r="CU66" s="344">
        <v>18.556701030927837</v>
      </c>
      <c r="CV66" s="196"/>
      <c r="CW66" s="345">
        <v>63.814432989690722</v>
      </c>
      <c r="CX66" s="300"/>
      <c r="CY66" s="300"/>
      <c r="CZ66" s="300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8">
        <v>42.37</v>
      </c>
      <c r="DL66" s="328">
        <v>14.12</v>
      </c>
      <c r="DM66" s="78">
        <f t="shared" si="28"/>
        <v>42.37</v>
      </c>
      <c r="DN66" s="78">
        <f t="shared" si="29"/>
        <v>14.12</v>
      </c>
      <c r="DO66" s="328">
        <v>41.1</v>
      </c>
      <c r="DP66" s="328">
        <v>13.700000000000001</v>
      </c>
      <c r="DQ66" s="329"/>
      <c r="DR66" s="329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0">
        <v>39.18</v>
      </c>
      <c r="EH66" s="331">
        <v>9.7949999999999999</v>
      </c>
      <c r="EI66" s="94">
        <v>116.36</v>
      </c>
      <c r="EJ66" s="94">
        <v>29.09</v>
      </c>
      <c r="EK66" s="326">
        <v>40.340000000000003</v>
      </c>
      <c r="EL66" s="332">
        <v>10.085000000000001</v>
      </c>
      <c r="EM66" s="333"/>
      <c r="EN66" s="333"/>
      <c r="EO66" s="333"/>
      <c r="EP66" s="333"/>
      <c r="EQ66" s="8">
        <f t="shared" si="31"/>
        <v>195.88</v>
      </c>
      <c r="ER66" s="8">
        <f t="shared" si="104"/>
        <v>48.97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1">
        <v>27</v>
      </c>
      <c r="FB66" s="334">
        <v>0</v>
      </c>
      <c r="FC66" s="114">
        <v>0</v>
      </c>
      <c r="FD66" s="327"/>
      <c r="FE66" s="8"/>
      <c r="FF66" s="8"/>
      <c r="FG66" s="305"/>
      <c r="FH66" s="306"/>
      <c r="FI66" s="8"/>
      <c r="FJ66" s="8"/>
      <c r="FK66" s="8"/>
      <c r="FL66" s="8"/>
      <c r="FM66" s="327"/>
      <c r="FN66" s="327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7"/>
      <c r="GL66" s="297"/>
      <c r="GM66" s="309"/>
      <c r="GN66" s="310"/>
      <c r="GO66" s="299">
        <v>3</v>
      </c>
      <c r="GP66" s="311">
        <v>0</v>
      </c>
      <c r="GQ66" s="311"/>
      <c r="GR66" s="311"/>
      <c r="GS66" s="310"/>
      <c r="GT66" s="310"/>
      <c r="GU66" s="310">
        <v>3</v>
      </c>
      <c r="GV66" s="310">
        <v>0</v>
      </c>
      <c r="GW66" s="310"/>
      <c r="GX66" s="310"/>
      <c r="GY66" s="310">
        <v>2.4</v>
      </c>
      <c r="GZ66" s="310">
        <v>0</v>
      </c>
      <c r="HA66" s="8">
        <f t="shared" si="39"/>
        <v>8.4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91">
        <v>400</v>
      </c>
      <c r="HR66" s="285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196">
        <v>2.8</v>
      </c>
      <c r="HZ66" s="335">
        <v>0.7</v>
      </c>
      <c r="IA66" s="312"/>
      <c r="IB66" s="304"/>
      <c r="IC66" s="337">
        <v>12</v>
      </c>
      <c r="ID66" s="130">
        <v>3</v>
      </c>
      <c r="IE66" s="313"/>
      <c r="IF66" s="313"/>
      <c r="IG66" s="8">
        <f t="shared" si="84"/>
        <v>14.8</v>
      </c>
      <c r="IH66" s="8">
        <f t="shared" si="45"/>
        <v>3.7</v>
      </c>
      <c r="II66" s="8"/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5"/>
      <c r="JD66" s="285"/>
      <c r="JE66" s="8">
        <f t="shared" si="46"/>
        <v>10.31</v>
      </c>
      <c r="JF66" s="8">
        <f t="shared" si="47"/>
        <v>0</v>
      </c>
      <c r="JG66" s="386">
        <v>0</v>
      </c>
      <c r="JH66" s="386">
        <v>0</v>
      </c>
      <c r="JI66" s="386">
        <v>0</v>
      </c>
      <c r="JJ66" s="386">
        <v>0</v>
      </c>
      <c r="JK66" s="335"/>
      <c r="JL66" s="335"/>
      <c r="JM66" s="91">
        <v>51.55</v>
      </c>
      <c r="JN66" s="335">
        <v>11</v>
      </c>
      <c r="JO66" s="91">
        <v>0</v>
      </c>
      <c r="JP66" s="335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6">
        <v>0</v>
      </c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5">
        <v>0</v>
      </c>
      <c r="LK66" s="79">
        <v>3.4</v>
      </c>
      <c r="LL66" s="358">
        <v>0</v>
      </c>
      <c r="LM66" s="387">
        <v>0</v>
      </c>
      <c r="LN66" s="339">
        <v>0</v>
      </c>
      <c r="LO66" s="75"/>
      <c r="LP66" s="352"/>
      <c r="LQ66" s="322"/>
      <c r="LR66" s="322"/>
      <c r="LS66" s="4">
        <f t="shared" si="105"/>
        <v>28.4</v>
      </c>
      <c r="LT66" s="4">
        <f t="shared" si="60"/>
        <v>0</v>
      </c>
      <c r="LU66" s="323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6"/>
      <c r="MD66" s="324"/>
      <c r="ME66" s="75"/>
      <c r="MF66" s="4"/>
      <c r="MG66" s="9"/>
      <c r="MH66" s="4"/>
      <c r="MI66" s="4">
        <f t="shared" si="63"/>
        <v>0</v>
      </c>
      <c r="MJ66" s="4">
        <f t="shared" si="64"/>
        <v>0</v>
      </c>
      <c r="MK66" s="340">
        <v>13.954499999999999</v>
      </c>
      <c r="ML66" s="92"/>
      <c r="MM66" s="114">
        <v>8.1954999999999991</v>
      </c>
      <c r="MN66" s="341"/>
      <c r="MO66" s="4">
        <f t="shared" si="65"/>
        <v>22.15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2">
        <v>0</v>
      </c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7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>
        <v>0</v>
      </c>
      <c r="NR66" s="74"/>
      <c r="NS66" s="74">
        <v>6.2</v>
      </c>
      <c r="NT66" s="74"/>
      <c r="NU66" s="351">
        <v>2</v>
      </c>
      <c r="NV66" s="351"/>
      <c r="NW66" s="4">
        <f t="shared" si="79"/>
        <v>11.870000000000001</v>
      </c>
      <c r="NX66" s="4">
        <f t="shared" si="100"/>
        <v>0</v>
      </c>
      <c r="NY66" s="74">
        <v>10</v>
      </c>
      <c r="NZ66" s="74"/>
      <c r="OA66" s="357">
        <v>4.66</v>
      </c>
      <c r="OB66" s="74"/>
      <c r="OC66" s="357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7.09</v>
      </c>
      <c r="OJ66" s="301"/>
      <c r="OK66" s="347">
        <v>2</v>
      </c>
      <c r="OL66" s="301"/>
      <c r="OM66" s="196">
        <v>2.1800000000000002</v>
      </c>
      <c r="ON66" s="301"/>
      <c r="OO66" s="301">
        <f t="shared" si="82"/>
        <v>9.09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>
        <v>5</v>
      </c>
      <c r="Z67" s="78">
        <v>2.2222222222222223</v>
      </c>
      <c r="AA67" s="9"/>
      <c r="AB67" s="285"/>
      <c r="AC67" s="8">
        <f t="shared" si="17"/>
        <v>5</v>
      </c>
      <c r="AD67" s="8">
        <f t="shared" si="18"/>
        <v>2.2222222222222223</v>
      </c>
      <c r="AE67" s="71"/>
      <c r="AF67" s="71"/>
      <c r="AG67" s="71"/>
      <c r="AH67" s="71"/>
      <c r="AI67" s="122">
        <v>6</v>
      </c>
      <c r="AJ67" s="122">
        <v>1.7999999999999998</v>
      </c>
      <c r="AK67" s="359">
        <v>49</v>
      </c>
      <c r="AL67" s="360">
        <v>14.7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55</v>
      </c>
      <c r="AV67" s="4">
        <f t="shared" si="90"/>
        <v>16.5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0</v>
      </c>
      <c r="BF67" s="8">
        <v>0</v>
      </c>
      <c r="BG67" s="295"/>
      <c r="BH67" s="296"/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5"/>
      <c r="CI67" s="91">
        <v>20.6</v>
      </c>
      <c r="CJ67" s="325">
        <v>6.5</v>
      </c>
      <c r="CK67" s="299"/>
      <c r="CL67" s="299"/>
      <c r="CM67" s="326">
        <v>5.15</v>
      </c>
      <c r="CN67" s="327">
        <v>1.5</v>
      </c>
      <c r="CO67" s="8">
        <f t="shared" si="22"/>
        <v>25.75</v>
      </c>
      <c r="CP67" s="8">
        <f t="shared" si="23"/>
        <v>8</v>
      </c>
      <c r="CQ67" s="343">
        <v>247.40625</v>
      </c>
      <c r="CR67" s="343"/>
      <c r="CS67" s="343"/>
      <c r="CT67" s="356"/>
      <c r="CU67" s="344">
        <v>18.556701030927837</v>
      </c>
      <c r="CV67" s="196"/>
      <c r="CW67" s="345">
        <v>63.814432989690722</v>
      </c>
      <c r="CX67" s="300"/>
      <c r="CY67" s="300"/>
      <c r="CZ67" s="300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8">
        <v>42.37</v>
      </c>
      <c r="DL67" s="328">
        <v>14.12</v>
      </c>
      <c r="DM67" s="78">
        <f t="shared" si="28"/>
        <v>42.37</v>
      </c>
      <c r="DN67" s="78">
        <f t="shared" si="29"/>
        <v>14.12</v>
      </c>
      <c r="DO67" s="328">
        <v>41.1</v>
      </c>
      <c r="DP67" s="328">
        <v>13.700000000000001</v>
      </c>
      <c r="DQ67" s="329"/>
      <c r="DR67" s="329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0">
        <v>39.18</v>
      </c>
      <c r="EH67" s="331">
        <v>9.7949999999999999</v>
      </c>
      <c r="EI67" s="94">
        <v>116.36</v>
      </c>
      <c r="EJ67" s="94">
        <v>29.09</v>
      </c>
      <c r="EK67" s="326">
        <v>40.340000000000003</v>
      </c>
      <c r="EL67" s="332">
        <v>10.085000000000001</v>
      </c>
      <c r="EM67" s="333"/>
      <c r="EN67" s="333"/>
      <c r="EO67" s="333"/>
      <c r="EP67" s="333"/>
      <c r="EQ67" s="8">
        <f t="shared" si="31"/>
        <v>195.88</v>
      </c>
      <c r="ER67" s="8">
        <f t="shared" si="104"/>
        <v>48.97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1">
        <v>27</v>
      </c>
      <c r="FB67" s="334">
        <v>0</v>
      </c>
      <c r="FC67" s="114">
        <v>0</v>
      </c>
      <c r="FD67" s="327"/>
      <c r="FE67" s="8"/>
      <c r="FF67" s="8"/>
      <c r="FG67" s="305"/>
      <c r="FH67" s="306"/>
      <c r="FI67" s="8"/>
      <c r="FJ67" s="8"/>
      <c r="FK67" s="8"/>
      <c r="FL67" s="8"/>
      <c r="FM67" s="327"/>
      <c r="FN67" s="327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7"/>
      <c r="GL67" s="297"/>
      <c r="GM67" s="309"/>
      <c r="GN67" s="310"/>
      <c r="GO67" s="299">
        <v>3</v>
      </c>
      <c r="GP67" s="311">
        <v>0</v>
      </c>
      <c r="GQ67" s="311"/>
      <c r="GR67" s="311"/>
      <c r="GS67" s="310"/>
      <c r="GT67" s="310"/>
      <c r="GU67" s="310">
        <v>3</v>
      </c>
      <c r="GV67" s="310">
        <v>0</v>
      </c>
      <c r="GW67" s="310"/>
      <c r="GX67" s="310"/>
      <c r="GY67" s="310">
        <v>2.4</v>
      </c>
      <c r="GZ67" s="310">
        <v>0</v>
      </c>
      <c r="HA67" s="8">
        <f t="shared" si="39"/>
        <v>8.4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91">
        <v>400</v>
      </c>
      <c r="HR67" s="285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36">
        <v>2.8</v>
      </c>
      <c r="HZ67" s="335">
        <v>0.7</v>
      </c>
      <c r="IA67" s="312"/>
      <c r="IB67" s="304"/>
      <c r="IC67" s="337">
        <v>12</v>
      </c>
      <c r="ID67" s="130">
        <v>3</v>
      </c>
      <c r="IE67" s="313"/>
      <c r="IF67" s="313"/>
      <c r="IG67" s="8">
        <f t="shared" si="84"/>
        <v>14.8</v>
      </c>
      <c r="IH67" s="8">
        <f t="shared" si="45"/>
        <v>3.7</v>
      </c>
      <c r="II67" s="8"/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5"/>
      <c r="JD67" s="285"/>
      <c r="JE67" s="8">
        <f t="shared" si="46"/>
        <v>10.31</v>
      </c>
      <c r="JF67" s="8">
        <f t="shared" si="47"/>
        <v>0</v>
      </c>
      <c r="JG67" s="386">
        <v>0</v>
      </c>
      <c r="JH67" s="386">
        <v>0</v>
      </c>
      <c r="JI67" s="386">
        <v>0</v>
      </c>
      <c r="JJ67" s="386">
        <v>0</v>
      </c>
      <c r="JK67" s="335"/>
      <c r="JL67" s="335"/>
      <c r="JM67" s="91">
        <v>51.55</v>
      </c>
      <c r="JN67" s="335">
        <v>11</v>
      </c>
      <c r="JO67" s="91">
        <v>0</v>
      </c>
      <c r="JP67" s="335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6">
        <v>0</v>
      </c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5">
        <v>0</v>
      </c>
      <c r="LK67" s="79">
        <v>3.4</v>
      </c>
      <c r="LL67" s="358">
        <v>0</v>
      </c>
      <c r="LM67" s="387">
        <v>0</v>
      </c>
      <c r="LN67" s="339">
        <v>0</v>
      </c>
      <c r="LO67" s="75"/>
      <c r="LP67" s="352"/>
      <c r="LQ67" s="322"/>
      <c r="LR67" s="322"/>
      <c r="LS67" s="4">
        <f t="shared" si="105"/>
        <v>28.4</v>
      </c>
      <c r="LT67" s="4">
        <f t="shared" si="60"/>
        <v>0</v>
      </c>
      <c r="LU67" s="323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6"/>
      <c r="MD67" s="324"/>
      <c r="ME67" s="75"/>
      <c r="MF67" s="4"/>
      <c r="MG67" s="9"/>
      <c r="MH67" s="4"/>
      <c r="MI67" s="4">
        <f t="shared" si="63"/>
        <v>0</v>
      </c>
      <c r="MJ67" s="4">
        <f t="shared" si="64"/>
        <v>0</v>
      </c>
      <c r="MK67" s="340">
        <v>13.450500000000002</v>
      </c>
      <c r="ML67" s="92"/>
      <c r="MM67" s="114">
        <v>7.8994999999999997</v>
      </c>
      <c r="MN67" s="341"/>
      <c r="MO67" s="4">
        <f t="shared" si="65"/>
        <v>21.35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2">
        <v>0</v>
      </c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7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>
        <v>0</v>
      </c>
      <c r="NR67" s="74"/>
      <c r="NS67" s="74">
        <v>6.2</v>
      </c>
      <c r="NT67" s="74"/>
      <c r="NU67" s="351">
        <v>2</v>
      </c>
      <c r="NV67" s="351"/>
      <c r="NW67" s="4">
        <f t="shared" si="79"/>
        <v>11.870000000000001</v>
      </c>
      <c r="NX67" s="4">
        <f t="shared" si="100"/>
        <v>0</v>
      </c>
      <c r="NY67" s="74">
        <v>10</v>
      </c>
      <c r="NZ67" s="74"/>
      <c r="OA67" s="357">
        <v>4.66</v>
      </c>
      <c r="OB67" s="74"/>
      <c r="OC67" s="357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6.68</v>
      </c>
      <c r="OJ67" s="301"/>
      <c r="OK67" s="347">
        <v>1.89</v>
      </c>
      <c r="OL67" s="301"/>
      <c r="OM67" s="196">
        <v>2.06</v>
      </c>
      <c r="ON67" s="301"/>
      <c r="OO67" s="301">
        <f t="shared" si="82"/>
        <v>8.57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>
        <v>5</v>
      </c>
      <c r="Z68" s="78">
        <v>2.2222222222222223</v>
      </c>
      <c r="AA68" s="9"/>
      <c r="AB68" s="285"/>
      <c r="AC68" s="8">
        <f t="shared" si="17"/>
        <v>5</v>
      </c>
      <c r="AD68" s="8">
        <f t="shared" si="18"/>
        <v>2.2222222222222223</v>
      </c>
      <c r="AE68" s="71"/>
      <c r="AF68" s="71"/>
      <c r="AG68" s="71"/>
      <c r="AH68" s="71"/>
      <c r="AI68" s="122">
        <v>6</v>
      </c>
      <c r="AJ68" s="122">
        <v>1.7999999999999998</v>
      </c>
      <c r="AK68" s="359">
        <v>49</v>
      </c>
      <c r="AL68" s="360">
        <v>14.7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55</v>
      </c>
      <c r="AV68" s="4">
        <f t="shared" si="90"/>
        <v>16.5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0</v>
      </c>
      <c r="BF68" s="8">
        <v>0</v>
      </c>
      <c r="BG68" s="295"/>
      <c r="BH68" s="296"/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5"/>
      <c r="CI68" s="91">
        <v>20.6</v>
      </c>
      <c r="CJ68" s="325">
        <v>6.5</v>
      </c>
      <c r="CK68" s="299"/>
      <c r="CL68" s="299"/>
      <c r="CM68" s="326">
        <v>5.15</v>
      </c>
      <c r="CN68" s="327">
        <v>1.5</v>
      </c>
      <c r="CO68" s="8">
        <f t="shared" si="22"/>
        <v>25.75</v>
      </c>
      <c r="CP68" s="8">
        <f t="shared" si="23"/>
        <v>8</v>
      </c>
      <c r="CQ68" s="343">
        <v>247.40625</v>
      </c>
      <c r="CR68" s="343"/>
      <c r="CS68" s="343"/>
      <c r="CT68" s="356"/>
      <c r="CU68" s="344">
        <v>18.556701030927837</v>
      </c>
      <c r="CV68" s="196"/>
      <c r="CW68" s="345">
        <v>63.814432989690722</v>
      </c>
      <c r="CX68" s="300"/>
      <c r="CY68" s="300"/>
      <c r="CZ68" s="300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8">
        <v>42.37</v>
      </c>
      <c r="DL68" s="328">
        <v>14.12</v>
      </c>
      <c r="DM68" s="78">
        <f t="shared" si="28"/>
        <v>42.37</v>
      </c>
      <c r="DN68" s="78">
        <f t="shared" si="29"/>
        <v>14.12</v>
      </c>
      <c r="DO68" s="328">
        <v>41.1</v>
      </c>
      <c r="DP68" s="328">
        <v>13.700000000000001</v>
      </c>
      <c r="DQ68" s="329"/>
      <c r="DR68" s="329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0">
        <v>39.18</v>
      </c>
      <c r="EH68" s="331">
        <v>9.7949999999999999</v>
      </c>
      <c r="EI68" s="94">
        <v>116.36</v>
      </c>
      <c r="EJ68" s="94">
        <v>29.09</v>
      </c>
      <c r="EK68" s="326">
        <v>40.340000000000003</v>
      </c>
      <c r="EL68" s="332">
        <v>10.085000000000001</v>
      </c>
      <c r="EM68" s="333"/>
      <c r="EN68" s="333"/>
      <c r="EO68" s="333"/>
      <c r="EP68" s="333"/>
      <c r="EQ68" s="8">
        <f t="shared" si="31"/>
        <v>195.88</v>
      </c>
      <c r="ER68" s="8">
        <f t="shared" si="104"/>
        <v>48.97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1">
        <v>27</v>
      </c>
      <c r="FB68" s="334">
        <v>0</v>
      </c>
      <c r="FC68" s="114">
        <v>0</v>
      </c>
      <c r="FD68" s="327"/>
      <c r="FE68" s="8"/>
      <c r="FF68" s="8"/>
      <c r="FG68" s="305"/>
      <c r="FH68" s="306"/>
      <c r="FI68" s="8"/>
      <c r="FJ68" s="8"/>
      <c r="FK68" s="8"/>
      <c r="FL68" s="8"/>
      <c r="FM68" s="327"/>
      <c r="FN68" s="327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7"/>
      <c r="GL68" s="297"/>
      <c r="GM68" s="309"/>
      <c r="GN68" s="310"/>
      <c r="GO68" s="299">
        <v>3</v>
      </c>
      <c r="GP68" s="311">
        <v>0</v>
      </c>
      <c r="GQ68" s="311"/>
      <c r="GR68" s="311"/>
      <c r="GS68" s="310"/>
      <c r="GT68" s="310"/>
      <c r="GU68" s="310">
        <v>3</v>
      </c>
      <c r="GV68" s="310">
        <v>0</v>
      </c>
      <c r="GW68" s="310"/>
      <c r="GX68" s="310"/>
      <c r="GY68" s="310">
        <v>2.4</v>
      </c>
      <c r="GZ68" s="310">
        <v>0</v>
      </c>
      <c r="HA68" s="8">
        <f t="shared" si="39"/>
        <v>8.4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91">
        <v>400</v>
      </c>
      <c r="HR68" s="285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2.8</v>
      </c>
      <c r="HZ68" s="335">
        <v>0.7</v>
      </c>
      <c r="IA68" s="312"/>
      <c r="IB68" s="304"/>
      <c r="IC68" s="337">
        <v>12</v>
      </c>
      <c r="ID68" s="130">
        <v>3</v>
      </c>
      <c r="IE68" s="313"/>
      <c r="IF68" s="313"/>
      <c r="IG68" s="8">
        <f t="shared" si="84"/>
        <v>14.8</v>
      </c>
      <c r="IH68" s="8">
        <f t="shared" si="45"/>
        <v>3.7</v>
      </c>
      <c r="II68" s="8"/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5"/>
      <c r="JD68" s="285"/>
      <c r="JE68" s="8">
        <f t="shared" si="46"/>
        <v>10.31</v>
      </c>
      <c r="JF68" s="8">
        <f t="shared" si="47"/>
        <v>0</v>
      </c>
      <c r="JG68" s="386">
        <v>0</v>
      </c>
      <c r="JH68" s="386">
        <v>0</v>
      </c>
      <c r="JI68" s="386">
        <v>0</v>
      </c>
      <c r="JJ68" s="386">
        <v>0</v>
      </c>
      <c r="JK68" s="335"/>
      <c r="JL68" s="335"/>
      <c r="JM68" s="91">
        <v>51.55</v>
      </c>
      <c r="JN68" s="335">
        <v>11</v>
      </c>
      <c r="JO68" s="91">
        <v>0</v>
      </c>
      <c r="JP68" s="335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6">
        <v>0</v>
      </c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5">
        <v>0</v>
      </c>
      <c r="LK68" s="79">
        <v>3.4</v>
      </c>
      <c r="LL68" s="358">
        <v>0</v>
      </c>
      <c r="LM68" s="387">
        <v>0</v>
      </c>
      <c r="LN68" s="339">
        <v>0</v>
      </c>
      <c r="LO68" s="75"/>
      <c r="LP68" s="352"/>
      <c r="LQ68" s="322"/>
      <c r="LR68" s="322"/>
      <c r="LS68" s="4">
        <f t="shared" si="105"/>
        <v>28.4</v>
      </c>
      <c r="LT68" s="4">
        <f t="shared" si="60"/>
        <v>0</v>
      </c>
      <c r="LU68" s="323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6"/>
      <c r="MD68" s="324"/>
      <c r="ME68" s="75"/>
      <c r="MF68" s="4"/>
      <c r="MG68" s="9"/>
      <c r="MH68" s="4"/>
      <c r="MI68" s="4">
        <f t="shared" si="63"/>
        <v>0</v>
      </c>
      <c r="MJ68" s="4">
        <f t="shared" si="64"/>
        <v>0</v>
      </c>
      <c r="MK68" s="340">
        <v>12.7575</v>
      </c>
      <c r="ML68" s="92"/>
      <c r="MM68" s="114">
        <v>7.4924999999999997</v>
      </c>
      <c r="MN68" s="341"/>
      <c r="MO68" s="4">
        <f t="shared" si="65"/>
        <v>20.25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2">
        <v>0</v>
      </c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7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>
        <v>0</v>
      </c>
      <c r="NR68" s="74"/>
      <c r="NS68" s="74">
        <v>6.2</v>
      </c>
      <c r="NT68" s="74"/>
      <c r="NU68" s="351">
        <v>2</v>
      </c>
      <c r="NV68" s="351"/>
      <c r="NW68" s="4">
        <f t="shared" si="79"/>
        <v>11.870000000000001</v>
      </c>
      <c r="NX68" s="4">
        <f t="shared" si="100"/>
        <v>0</v>
      </c>
      <c r="NY68" s="74">
        <v>10</v>
      </c>
      <c r="NZ68" s="74"/>
      <c r="OA68" s="357">
        <v>4.66</v>
      </c>
      <c r="OB68" s="74"/>
      <c r="OC68" s="357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6.1</v>
      </c>
      <c r="OJ68" s="301"/>
      <c r="OK68" s="347">
        <v>1.72</v>
      </c>
      <c r="OL68" s="301"/>
      <c r="OM68" s="196">
        <v>1.88</v>
      </c>
      <c r="ON68" s="301"/>
      <c r="OO68" s="301">
        <f t="shared" si="82"/>
        <v>7.8199999999999994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>
        <v>5</v>
      </c>
      <c r="Z69" s="78">
        <v>2.2222222222222223</v>
      </c>
      <c r="AA69" s="9"/>
      <c r="AB69" s="285"/>
      <c r="AC69" s="8">
        <f t="shared" si="17"/>
        <v>5</v>
      </c>
      <c r="AD69" s="8">
        <f t="shared" si="18"/>
        <v>2.2222222222222223</v>
      </c>
      <c r="AE69" s="71"/>
      <c r="AF69" s="71"/>
      <c r="AG69" s="71"/>
      <c r="AH69" s="71"/>
      <c r="AI69" s="122">
        <v>6</v>
      </c>
      <c r="AJ69" s="122">
        <v>1.7999999999999998</v>
      </c>
      <c r="AK69" s="359">
        <v>49</v>
      </c>
      <c r="AL69" s="360">
        <v>14.7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55</v>
      </c>
      <c r="AV69" s="4">
        <f t="shared" si="90"/>
        <v>16.5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0</v>
      </c>
      <c r="BF69" s="8">
        <v>0</v>
      </c>
      <c r="BG69" s="295"/>
      <c r="BH69" s="296"/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5"/>
      <c r="CI69" s="91">
        <v>20.6</v>
      </c>
      <c r="CJ69" s="325">
        <v>6.5</v>
      </c>
      <c r="CK69" s="299"/>
      <c r="CL69" s="299"/>
      <c r="CM69" s="326">
        <v>5.15</v>
      </c>
      <c r="CN69" s="327">
        <v>1.5</v>
      </c>
      <c r="CO69" s="8">
        <f t="shared" si="22"/>
        <v>25.75</v>
      </c>
      <c r="CP69" s="8">
        <f t="shared" si="23"/>
        <v>8</v>
      </c>
      <c r="CQ69" s="343">
        <v>247.40625</v>
      </c>
      <c r="CR69" s="343"/>
      <c r="CS69" s="343"/>
      <c r="CT69" s="356"/>
      <c r="CU69" s="344">
        <v>18.556701030927837</v>
      </c>
      <c r="CV69" s="196"/>
      <c r="CW69" s="345">
        <v>63.814432989690722</v>
      </c>
      <c r="CX69" s="300"/>
      <c r="CY69" s="300"/>
      <c r="CZ69" s="300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8">
        <v>42.37</v>
      </c>
      <c r="DL69" s="328">
        <v>14.12</v>
      </c>
      <c r="DM69" s="78">
        <f t="shared" si="28"/>
        <v>42.37</v>
      </c>
      <c r="DN69" s="78">
        <f t="shared" si="29"/>
        <v>14.12</v>
      </c>
      <c r="DO69" s="328">
        <v>41.1</v>
      </c>
      <c r="DP69" s="328">
        <v>13.700000000000001</v>
      </c>
      <c r="DQ69" s="329"/>
      <c r="DR69" s="329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0">
        <v>39.18</v>
      </c>
      <c r="EH69" s="331">
        <v>9.7949999999999999</v>
      </c>
      <c r="EI69" s="94">
        <v>116.36</v>
      </c>
      <c r="EJ69" s="94">
        <v>29.09</v>
      </c>
      <c r="EK69" s="326">
        <v>40.340000000000003</v>
      </c>
      <c r="EL69" s="332">
        <v>10.085000000000001</v>
      </c>
      <c r="EM69" s="333"/>
      <c r="EN69" s="333"/>
      <c r="EO69" s="333"/>
      <c r="EP69" s="333"/>
      <c r="EQ69" s="8">
        <f t="shared" si="31"/>
        <v>195.88</v>
      </c>
      <c r="ER69" s="8">
        <f t="shared" si="104"/>
        <v>48.97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1">
        <v>27</v>
      </c>
      <c r="FB69" s="334">
        <v>0</v>
      </c>
      <c r="FC69" s="114">
        <v>0</v>
      </c>
      <c r="FD69" s="327"/>
      <c r="FE69" s="8"/>
      <c r="FF69" s="8"/>
      <c r="FG69" s="305"/>
      <c r="FH69" s="306"/>
      <c r="FI69" s="8"/>
      <c r="FJ69" s="8"/>
      <c r="FK69" s="8"/>
      <c r="FL69" s="8"/>
      <c r="FM69" s="327"/>
      <c r="FN69" s="327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7"/>
      <c r="GL69" s="297"/>
      <c r="GM69" s="309"/>
      <c r="GN69" s="310"/>
      <c r="GO69" s="299">
        <v>3</v>
      </c>
      <c r="GP69" s="311">
        <v>0</v>
      </c>
      <c r="GQ69" s="311"/>
      <c r="GR69" s="311"/>
      <c r="GS69" s="310"/>
      <c r="GT69" s="310"/>
      <c r="GU69" s="310">
        <v>3</v>
      </c>
      <c r="GV69" s="310">
        <v>0</v>
      </c>
      <c r="GW69" s="310"/>
      <c r="GX69" s="310"/>
      <c r="GY69" s="310">
        <v>2.4</v>
      </c>
      <c r="GZ69" s="310">
        <v>0</v>
      </c>
      <c r="HA69" s="8">
        <f t="shared" si="39"/>
        <v>8.4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91">
        <v>400</v>
      </c>
      <c r="HR69" s="285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2.8</v>
      </c>
      <c r="HZ69" s="335">
        <v>0.7</v>
      </c>
      <c r="IA69" s="312"/>
      <c r="IB69" s="304"/>
      <c r="IC69" s="337">
        <v>12</v>
      </c>
      <c r="ID69" s="130">
        <v>3</v>
      </c>
      <c r="IE69" s="313"/>
      <c r="IF69" s="313"/>
      <c r="IG69" s="8">
        <f t="shared" si="84"/>
        <v>14.8</v>
      </c>
      <c r="IH69" s="8">
        <f t="shared" si="45"/>
        <v>3.7</v>
      </c>
      <c r="II69" s="8"/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5"/>
      <c r="JD69" s="285"/>
      <c r="JE69" s="8">
        <f t="shared" si="46"/>
        <v>10.31</v>
      </c>
      <c r="JF69" s="8">
        <f t="shared" si="47"/>
        <v>0</v>
      </c>
      <c r="JG69" s="386">
        <v>0</v>
      </c>
      <c r="JH69" s="386">
        <v>0</v>
      </c>
      <c r="JI69" s="386">
        <v>0</v>
      </c>
      <c r="JJ69" s="386">
        <v>0</v>
      </c>
      <c r="JK69" s="335"/>
      <c r="JL69" s="335"/>
      <c r="JM69" s="91">
        <v>51.55</v>
      </c>
      <c r="JN69" s="335">
        <v>11</v>
      </c>
      <c r="JO69" s="91">
        <v>0</v>
      </c>
      <c r="JP69" s="335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6">
        <v>0</v>
      </c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5">
        <v>0</v>
      </c>
      <c r="LK69" s="79">
        <v>3.4</v>
      </c>
      <c r="LL69" s="358">
        <v>0</v>
      </c>
      <c r="LM69" s="387">
        <v>0</v>
      </c>
      <c r="LN69" s="339">
        <v>0</v>
      </c>
      <c r="LO69" s="75"/>
      <c r="LP69" s="352"/>
      <c r="LQ69" s="322"/>
      <c r="LR69" s="322"/>
      <c r="LS69" s="4">
        <f t="shared" si="105"/>
        <v>28.4</v>
      </c>
      <c r="LT69" s="4">
        <f t="shared" si="60"/>
        <v>0</v>
      </c>
      <c r="LU69" s="323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6"/>
      <c r="MD69" s="324"/>
      <c r="ME69" s="75"/>
      <c r="MF69" s="4"/>
      <c r="MG69" s="9"/>
      <c r="MH69" s="4"/>
      <c r="MI69" s="4">
        <f t="shared" si="63"/>
        <v>0</v>
      </c>
      <c r="MJ69" s="4">
        <f t="shared" si="64"/>
        <v>0</v>
      </c>
      <c r="MK69" s="340">
        <v>12.1905</v>
      </c>
      <c r="ML69" s="92"/>
      <c r="MM69" s="114">
        <v>7.1595000000000013</v>
      </c>
      <c r="MN69" s="341"/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2">
        <v>0</v>
      </c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7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>
        <v>0</v>
      </c>
      <c r="NR69" s="74"/>
      <c r="NS69" s="74">
        <v>6.2</v>
      </c>
      <c r="NT69" s="74"/>
      <c r="NU69" s="351">
        <v>2</v>
      </c>
      <c r="NV69" s="351"/>
      <c r="NW69" s="4">
        <f t="shared" si="79"/>
        <v>11.870000000000001</v>
      </c>
      <c r="NX69" s="4">
        <f t="shared" si="100"/>
        <v>0</v>
      </c>
      <c r="NY69" s="74">
        <v>10</v>
      </c>
      <c r="NZ69" s="74"/>
      <c r="OA69" s="357">
        <v>4.66</v>
      </c>
      <c r="OB69" s="74"/>
      <c r="OC69" s="357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5.75</v>
      </c>
      <c r="OJ69" s="301"/>
      <c r="OK69" s="347">
        <v>1.62</v>
      </c>
      <c r="OL69" s="301"/>
      <c r="OM69" s="196">
        <v>1.77</v>
      </c>
      <c r="ON69" s="301"/>
      <c r="OO69" s="301">
        <f t="shared" si="82"/>
        <v>7.37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>
        <v>5</v>
      </c>
      <c r="Z70" s="78">
        <v>2.2222222222222223</v>
      </c>
      <c r="AA70" s="9"/>
      <c r="AB70" s="285"/>
      <c r="AC70" s="8">
        <f t="shared" si="17"/>
        <v>5</v>
      </c>
      <c r="AD70" s="8">
        <f t="shared" si="18"/>
        <v>2.2222222222222223</v>
      </c>
      <c r="AE70" s="71"/>
      <c r="AF70" s="71"/>
      <c r="AG70" s="71"/>
      <c r="AH70" s="71"/>
      <c r="AI70" s="122">
        <v>6</v>
      </c>
      <c r="AJ70" s="122">
        <v>1.7999999999999998</v>
      </c>
      <c r="AK70" s="359">
        <v>49</v>
      </c>
      <c r="AL70" s="360">
        <v>14.7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55</v>
      </c>
      <c r="AV70" s="4">
        <f t="shared" si="90"/>
        <v>16.5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0</v>
      </c>
      <c r="BF70" s="8">
        <v>0</v>
      </c>
      <c r="BG70" s="295"/>
      <c r="BH70" s="296"/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5"/>
      <c r="CI70" s="91">
        <v>20.6</v>
      </c>
      <c r="CJ70" s="325">
        <v>6.5</v>
      </c>
      <c r="CK70" s="299"/>
      <c r="CL70" s="299"/>
      <c r="CM70" s="326">
        <v>5.15</v>
      </c>
      <c r="CN70" s="327">
        <v>1.5</v>
      </c>
      <c r="CO70" s="8">
        <f t="shared" si="22"/>
        <v>25.75</v>
      </c>
      <c r="CP70" s="8">
        <f t="shared" si="23"/>
        <v>8</v>
      </c>
      <c r="CQ70" s="343">
        <v>247.40625</v>
      </c>
      <c r="CR70" s="343"/>
      <c r="CS70" s="343"/>
      <c r="CT70" s="356"/>
      <c r="CU70" s="344">
        <v>18.556701030927837</v>
      </c>
      <c r="CV70" s="196"/>
      <c r="CW70" s="345">
        <v>63.814432989690722</v>
      </c>
      <c r="CX70" s="300"/>
      <c r="CY70" s="300"/>
      <c r="CZ70" s="300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8">
        <v>42.37</v>
      </c>
      <c r="DL70" s="328">
        <v>14.12</v>
      </c>
      <c r="DM70" s="78">
        <f t="shared" si="28"/>
        <v>42.37</v>
      </c>
      <c r="DN70" s="78">
        <f t="shared" si="29"/>
        <v>14.12</v>
      </c>
      <c r="DO70" s="328">
        <v>41.1</v>
      </c>
      <c r="DP70" s="328">
        <v>13.700000000000001</v>
      </c>
      <c r="DQ70" s="329"/>
      <c r="DR70" s="329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0">
        <v>39.18</v>
      </c>
      <c r="EH70" s="331">
        <v>9.7949999999999999</v>
      </c>
      <c r="EI70" s="94">
        <v>116.36</v>
      </c>
      <c r="EJ70" s="94">
        <v>29.09</v>
      </c>
      <c r="EK70" s="326">
        <v>40.340000000000003</v>
      </c>
      <c r="EL70" s="332">
        <v>10.085000000000001</v>
      </c>
      <c r="EM70" s="333"/>
      <c r="EN70" s="333"/>
      <c r="EO70" s="333"/>
      <c r="EP70" s="333"/>
      <c r="EQ70" s="8">
        <f t="shared" si="31"/>
        <v>195.88</v>
      </c>
      <c r="ER70" s="8">
        <f t="shared" si="104"/>
        <v>48.97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1">
        <v>27</v>
      </c>
      <c r="FB70" s="334">
        <v>0</v>
      </c>
      <c r="FC70" s="114">
        <v>0</v>
      </c>
      <c r="FD70" s="327"/>
      <c r="FE70" s="8"/>
      <c r="FF70" s="8"/>
      <c r="FG70" s="305"/>
      <c r="FH70" s="306"/>
      <c r="FI70" s="8"/>
      <c r="FJ70" s="8"/>
      <c r="FK70" s="8"/>
      <c r="FL70" s="8"/>
      <c r="FM70" s="327"/>
      <c r="FN70" s="327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7"/>
      <c r="GL70" s="297"/>
      <c r="GM70" s="309"/>
      <c r="GN70" s="310"/>
      <c r="GO70" s="299">
        <v>3</v>
      </c>
      <c r="GP70" s="311">
        <v>0</v>
      </c>
      <c r="GQ70" s="311"/>
      <c r="GR70" s="311"/>
      <c r="GS70" s="310"/>
      <c r="GT70" s="310"/>
      <c r="GU70" s="310">
        <v>3</v>
      </c>
      <c r="GV70" s="310">
        <v>0</v>
      </c>
      <c r="GW70" s="310"/>
      <c r="GX70" s="310"/>
      <c r="GY70" s="310">
        <v>2.4</v>
      </c>
      <c r="GZ70" s="310">
        <v>0</v>
      </c>
      <c r="HA70" s="8">
        <f t="shared" si="39"/>
        <v>8.4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91">
        <v>400</v>
      </c>
      <c r="HR70" s="285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2.8</v>
      </c>
      <c r="HZ70" s="335">
        <v>0.7</v>
      </c>
      <c r="IA70" s="312"/>
      <c r="IB70" s="304"/>
      <c r="IC70" s="337">
        <v>12</v>
      </c>
      <c r="ID70" s="130">
        <v>3</v>
      </c>
      <c r="IE70" s="313"/>
      <c r="IF70" s="313"/>
      <c r="IG70" s="8">
        <f t="shared" si="84"/>
        <v>14.8</v>
      </c>
      <c r="IH70" s="8">
        <f t="shared" si="45"/>
        <v>3.7</v>
      </c>
      <c r="II70" s="8"/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5"/>
      <c r="JD70" s="285"/>
      <c r="JE70" s="8">
        <f t="shared" si="46"/>
        <v>10.31</v>
      </c>
      <c r="JF70" s="8">
        <f t="shared" si="47"/>
        <v>0</v>
      </c>
      <c r="JG70" s="386">
        <v>0</v>
      </c>
      <c r="JH70" s="386">
        <v>0</v>
      </c>
      <c r="JI70" s="386">
        <v>0</v>
      </c>
      <c r="JJ70" s="386">
        <v>0</v>
      </c>
      <c r="JK70" s="335"/>
      <c r="JL70" s="335"/>
      <c r="JM70" s="91">
        <v>51.55</v>
      </c>
      <c r="JN70" s="335">
        <v>11</v>
      </c>
      <c r="JO70" s="91">
        <v>0</v>
      </c>
      <c r="JP70" s="335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6">
        <v>0</v>
      </c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5">
        <v>0</v>
      </c>
      <c r="LK70" s="79">
        <v>3.4</v>
      </c>
      <c r="LL70" s="358">
        <v>0</v>
      </c>
      <c r="LM70" s="387">
        <v>0</v>
      </c>
      <c r="LN70" s="339">
        <v>0</v>
      </c>
      <c r="LO70" s="75"/>
      <c r="LP70" s="352"/>
      <c r="LQ70" s="322"/>
      <c r="LR70" s="322"/>
      <c r="LS70" s="4">
        <f t="shared" si="105"/>
        <v>28.4</v>
      </c>
      <c r="LT70" s="4">
        <f t="shared" si="60"/>
        <v>0</v>
      </c>
      <c r="LU70" s="323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6"/>
      <c r="MD70" s="324"/>
      <c r="ME70" s="75"/>
      <c r="MF70" s="4"/>
      <c r="MG70" s="9"/>
      <c r="MH70" s="4"/>
      <c r="MI70" s="4">
        <f t="shared" si="63"/>
        <v>0</v>
      </c>
      <c r="MJ70" s="4">
        <f t="shared" si="64"/>
        <v>0</v>
      </c>
      <c r="MK70" s="340">
        <v>11.371500000000001</v>
      </c>
      <c r="ML70" s="92"/>
      <c r="MM70" s="114">
        <v>6.6784999999999997</v>
      </c>
      <c r="MN70" s="341"/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2">
        <v>0</v>
      </c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7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>
        <v>0</v>
      </c>
      <c r="NR70" s="74"/>
      <c r="NS70" s="74">
        <v>6.2</v>
      </c>
      <c r="NT70" s="74"/>
      <c r="NU70" s="351">
        <v>2</v>
      </c>
      <c r="NV70" s="351"/>
      <c r="NW70" s="4">
        <f t="shared" si="79"/>
        <v>11.870000000000001</v>
      </c>
      <c r="NX70" s="4">
        <f t="shared" si="100"/>
        <v>0</v>
      </c>
      <c r="NY70" s="74">
        <v>10</v>
      </c>
      <c r="NZ70" s="74"/>
      <c r="OA70" s="357">
        <v>4.66</v>
      </c>
      <c r="OB70" s="74"/>
      <c r="OC70" s="357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5.51</v>
      </c>
      <c r="OJ70" s="301"/>
      <c r="OK70" s="347">
        <v>1.55</v>
      </c>
      <c r="OL70" s="301"/>
      <c r="OM70" s="196">
        <v>1.69</v>
      </c>
      <c r="ON70" s="301"/>
      <c r="OO70" s="301">
        <f t="shared" si="82"/>
        <v>7.06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>
        <v>5</v>
      </c>
      <c r="Z71" s="78">
        <v>2.2222222222222223</v>
      </c>
      <c r="AA71" s="9"/>
      <c r="AB71" s="285"/>
      <c r="AC71" s="8">
        <f t="shared" si="17"/>
        <v>5</v>
      </c>
      <c r="AD71" s="8">
        <f t="shared" si="18"/>
        <v>2.2222222222222223</v>
      </c>
      <c r="AE71" s="71"/>
      <c r="AF71" s="71"/>
      <c r="AG71" s="71"/>
      <c r="AH71" s="71"/>
      <c r="AI71" s="122">
        <v>6</v>
      </c>
      <c r="AJ71" s="122">
        <v>1.7999999999999998</v>
      </c>
      <c r="AK71" s="359">
        <v>49</v>
      </c>
      <c r="AL71" s="360">
        <v>14.7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55</v>
      </c>
      <c r="AV71" s="4">
        <f t="shared" si="90"/>
        <v>16.5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0</v>
      </c>
      <c r="BF71" s="8">
        <v>0</v>
      </c>
      <c r="BG71" s="295"/>
      <c r="BH71" s="296"/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5"/>
      <c r="CI71" s="91">
        <v>20.6</v>
      </c>
      <c r="CJ71" s="325">
        <v>6.5</v>
      </c>
      <c r="CK71" s="299"/>
      <c r="CL71" s="299"/>
      <c r="CM71" s="326">
        <v>5.15</v>
      </c>
      <c r="CN71" s="327">
        <v>1.5</v>
      </c>
      <c r="CO71" s="8">
        <f t="shared" si="22"/>
        <v>25.75</v>
      </c>
      <c r="CP71" s="8">
        <f t="shared" si="23"/>
        <v>8</v>
      </c>
      <c r="CQ71" s="343">
        <v>247.40625</v>
      </c>
      <c r="CR71" s="343"/>
      <c r="CS71" s="343"/>
      <c r="CT71" s="356"/>
      <c r="CU71" s="344">
        <v>18.556701030927837</v>
      </c>
      <c r="CV71" s="196"/>
      <c r="CW71" s="345">
        <v>63.814432989690722</v>
      </c>
      <c r="CX71" s="300"/>
      <c r="CY71" s="300"/>
      <c r="CZ71" s="300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8">
        <v>42.37</v>
      </c>
      <c r="DL71" s="328">
        <v>14.12</v>
      </c>
      <c r="DM71" s="78">
        <f t="shared" si="28"/>
        <v>42.37</v>
      </c>
      <c r="DN71" s="78">
        <f t="shared" si="29"/>
        <v>14.12</v>
      </c>
      <c r="DO71" s="328">
        <v>41.1</v>
      </c>
      <c r="DP71" s="328">
        <v>13.700000000000001</v>
      </c>
      <c r="DQ71" s="329"/>
      <c r="DR71" s="329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0">
        <v>39.18</v>
      </c>
      <c r="EH71" s="331">
        <v>9.7949999999999999</v>
      </c>
      <c r="EI71" s="94">
        <v>116.36</v>
      </c>
      <c r="EJ71" s="94">
        <v>29.09</v>
      </c>
      <c r="EK71" s="326">
        <v>40.340000000000003</v>
      </c>
      <c r="EL71" s="332">
        <v>10.085000000000001</v>
      </c>
      <c r="EM71" s="333"/>
      <c r="EN71" s="333"/>
      <c r="EO71" s="333"/>
      <c r="EP71" s="333"/>
      <c r="EQ71" s="8">
        <f t="shared" si="31"/>
        <v>195.88</v>
      </c>
      <c r="ER71" s="8">
        <f t="shared" si="104"/>
        <v>48.97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1">
        <v>27</v>
      </c>
      <c r="FB71" s="334">
        <v>0</v>
      </c>
      <c r="FC71" s="114">
        <v>0</v>
      </c>
      <c r="FD71" s="327"/>
      <c r="FE71" s="8"/>
      <c r="FF71" s="8"/>
      <c r="FG71" s="305"/>
      <c r="FH71" s="306"/>
      <c r="FI71" s="8"/>
      <c r="FJ71" s="8"/>
      <c r="FK71" s="8"/>
      <c r="FL71" s="8"/>
      <c r="FM71" s="327"/>
      <c r="FN71" s="327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7"/>
      <c r="GL71" s="297"/>
      <c r="GM71" s="309"/>
      <c r="GN71" s="310"/>
      <c r="GO71" s="299">
        <v>3</v>
      </c>
      <c r="GP71" s="311">
        <v>0</v>
      </c>
      <c r="GQ71" s="311"/>
      <c r="GR71" s="311"/>
      <c r="GS71" s="310"/>
      <c r="GT71" s="310"/>
      <c r="GU71" s="310">
        <v>3</v>
      </c>
      <c r="GV71" s="310">
        <v>0</v>
      </c>
      <c r="GW71" s="310"/>
      <c r="GX71" s="310"/>
      <c r="GY71" s="310">
        <v>2.4</v>
      </c>
      <c r="GZ71" s="310">
        <v>0</v>
      </c>
      <c r="HA71" s="8">
        <f t="shared" si="39"/>
        <v>8.4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91">
        <v>400</v>
      </c>
      <c r="HR71" s="285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2.8</v>
      </c>
      <c r="HZ71" s="335">
        <v>0.7</v>
      </c>
      <c r="IA71" s="312"/>
      <c r="IB71" s="304"/>
      <c r="IC71" s="337">
        <v>12</v>
      </c>
      <c r="ID71" s="130">
        <v>3</v>
      </c>
      <c r="IE71" s="313"/>
      <c r="IF71" s="313"/>
      <c r="IG71" s="8">
        <f t="shared" si="84"/>
        <v>14.8</v>
      </c>
      <c r="IH71" s="8">
        <f t="shared" si="45"/>
        <v>3.7</v>
      </c>
      <c r="II71" s="8"/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5"/>
      <c r="JD71" s="285"/>
      <c r="JE71" s="8">
        <f t="shared" si="46"/>
        <v>10.31</v>
      </c>
      <c r="JF71" s="8">
        <f t="shared" si="47"/>
        <v>0</v>
      </c>
      <c r="JG71" s="386">
        <v>0</v>
      </c>
      <c r="JH71" s="386">
        <v>0</v>
      </c>
      <c r="JI71" s="386">
        <v>0</v>
      </c>
      <c r="JJ71" s="386">
        <v>0</v>
      </c>
      <c r="JK71" s="335"/>
      <c r="JL71" s="335"/>
      <c r="JM71" s="91">
        <v>51.55</v>
      </c>
      <c r="JN71" s="335">
        <v>11</v>
      </c>
      <c r="JO71" s="91">
        <v>0</v>
      </c>
      <c r="JP71" s="335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6">
        <v>0</v>
      </c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5">
        <v>0</v>
      </c>
      <c r="LK71" s="79">
        <v>3.4</v>
      </c>
      <c r="LL71" s="358">
        <v>0</v>
      </c>
      <c r="LM71" s="387">
        <v>0</v>
      </c>
      <c r="LN71" s="339">
        <v>0</v>
      </c>
      <c r="LO71" s="75"/>
      <c r="LP71" s="352"/>
      <c r="LQ71" s="322"/>
      <c r="LR71" s="322"/>
      <c r="LS71" s="4">
        <f t="shared" si="105"/>
        <v>28.4</v>
      </c>
      <c r="LT71" s="4">
        <f t="shared" si="60"/>
        <v>0</v>
      </c>
      <c r="LU71" s="323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6"/>
      <c r="MD71" s="324"/>
      <c r="ME71" s="75"/>
      <c r="MF71" s="4"/>
      <c r="MG71" s="9"/>
      <c r="MH71" s="4"/>
      <c r="MI71" s="4">
        <f t="shared" si="63"/>
        <v>0</v>
      </c>
      <c r="MJ71" s="4">
        <f t="shared" si="64"/>
        <v>0</v>
      </c>
      <c r="MK71" s="340">
        <v>9.9479999999999986</v>
      </c>
      <c r="ML71" s="92"/>
      <c r="MM71" s="114">
        <v>6.6319999999999997</v>
      </c>
      <c r="MN71" s="341"/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2">
        <v>0</v>
      </c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7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>
        <v>0</v>
      </c>
      <c r="NR71" s="74"/>
      <c r="NS71" s="74">
        <v>6.2</v>
      </c>
      <c r="NT71" s="74"/>
      <c r="NU71" s="351">
        <v>2</v>
      </c>
      <c r="NV71" s="351"/>
      <c r="NW71" s="4">
        <f t="shared" si="79"/>
        <v>11.870000000000001</v>
      </c>
      <c r="NX71" s="4">
        <f t="shared" si="100"/>
        <v>0</v>
      </c>
      <c r="NY71" s="74">
        <v>10</v>
      </c>
      <c r="NZ71" s="74"/>
      <c r="OA71" s="357">
        <v>4.66</v>
      </c>
      <c r="OB71" s="74"/>
      <c r="OC71" s="357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5.15</v>
      </c>
      <c r="OJ71" s="301"/>
      <c r="OK71" s="347">
        <v>1.45</v>
      </c>
      <c r="OL71" s="301"/>
      <c r="OM71" s="196">
        <v>1.58</v>
      </c>
      <c r="ON71" s="301"/>
      <c r="OO71" s="301">
        <f t="shared" si="82"/>
        <v>6.6000000000000005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>
        <v>5</v>
      </c>
      <c r="Z72" s="78">
        <v>2.2222222222222223</v>
      </c>
      <c r="AA72" s="9"/>
      <c r="AB72" s="285"/>
      <c r="AC72" s="8">
        <f t="shared" si="17"/>
        <v>5</v>
      </c>
      <c r="AD72" s="8">
        <f t="shared" si="18"/>
        <v>2.2222222222222223</v>
      </c>
      <c r="AE72" s="71"/>
      <c r="AF72" s="71"/>
      <c r="AG72" s="71"/>
      <c r="AH72" s="71"/>
      <c r="AI72" s="122">
        <v>6</v>
      </c>
      <c r="AJ72" s="122">
        <v>1.7999999999999998</v>
      </c>
      <c r="AK72" s="359">
        <v>49</v>
      </c>
      <c r="AL72" s="360">
        <v>14.7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55</v>
      </c>
      <c r="AV72" s="4">
        <f t="shared" si="90"/>
        <v>16.5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0</v>
      </c>
      <c r="BF72" s="8">
        <v>0</v>
      </c>
      <c r="BG72" s="295"/>
      <c r="BH72" s="296"/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5"/>
      <c r="CI72" s="91">
        <v>20.6</v>
      </c>
      <c r="CJ72" s="325">
        <v>6.5</v>
      </c>
      <c r="CK72" s="299"/>
      <c r="CL72" s="299"/>
      <c r="CM72" s="326">
        <v>5.15</v>
      </c>
      <c r="CN72" s="327">
        <v>1.5</v>
      </c>
      <c r="CO72" s="8">
        <f t="shared" si="22"/>
        <v>25.75</v>
      </c>
      <c r="CP72" s="8">
        <f t="shared" si="23"/>
        <v>8</v>
      </c>
      <c r="CQ72" s="343">
        <v>247.40625</v>
      </c>
      <c r="CR72" s="343"/>
      <c r="CS72" s="343"/>
      <c r="CT72" s="356"/>
      <c r="CU72" s="344">
        <v>18.556701030927837</v>
      </c>
      <c r="CV72" s="196"/>
      <c r="CW72" s="345">
        <v>63.814432989690722</v>
      </c>
      <c r="CX72" s="300"/>
      <c r="CY72" s="300"/>
      <c r="CZ72" s="300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8">
        <v>42.37</v>
      </c>
      <c r="DL72" s="328">
        <v>14.12</v>
      </c>
      <c r="DM72" s="78">
        <f t="shared" si="28"/>
        <v>42.37</v>
      </c>
      <c r="DN72" s="78">
        <f t="shared" si="29"/>
        <v>14.12</v>
      </c>
      <c r="DO72" s="328">
        <v>41.1</v>
      </c>
      <c r="DP72" s="328">
        <v>13.700000000000001</v>
      </c>
      <c r="DQ72" s="329"/>
      <c r="DR72" s="329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0">
        <v>39.18</v>
      </c>
      <c r="EH72" s="331">
        <v>9.7949999999999999</v>
      </c>
      <c r="EI72" s="94">
        <v>116.36</v>
      </c>
      <c r="EJ72" s="94">
        <v>29.09</v>
      </c>
      <c r="EK72" s="326">
        <v>40.340000000000003</v>
      </c>
      <c r="EL72" s="332">
        <v>10.085000000000001</v>
      </c>
      <c r="EM72" s="333"/>
      <c r="EN72" s="333"/>
      <c r="EO72" s="333"/>
      <c r="EP72" s="333"/>
      <c r="EQ72" s="8">
        <f t="shared" si="31"/>
        <v>195.88</v>
      </c>
      <c r="ER72" s="8">
        <f t="shared" si="104"/>
        <v>48.97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1">
        <v>27</v>
      </c>
      <c r="FB72" s="334">
        <v>0</v>
      </c>
      <c r="FC72" s="114">
        <v>0</v>
      </c>
      <c r="FD72" s="327"/>
      <c r="FE72" s="8"/>
      <c r="FF72" s="8"/>
      <c r="FG72" s="305"/>
      <c r="FH72" s="306"/>
      <c r="FI72" s="8"/>
      <c r="FJ72" s="8"/>
      <c r="FK72" s="8"/>
      <c r="FL72" s="8"/>
      <c r="FM72" s="327"/>
      <c r="FN72" s="327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7"/>
      <c r="GL72" s="297"/>
      <c r="GM72" s="309"/>
      <c r="GN72" s="310"/>
      <c r="GO72" s="299">
        <v>3</v>
      </c>
      <c r="GP72" s="311">
        <v>0</v>
      </c>
      <c r="GQ72" s="311"/>
      <c r="GR72" s="311"/>
      <c r="GS72" s="310"/>
      <c r="GT72" s="310"/>
      <c r="GU72" s="310">
        <v>3</v>
      </c>
      <c r="GV72" s="310">
        <v>0</v>
      </c>
      <c r="GW72" s="310"/>
      <c r="GX72" s="310"/>
      <c r="GY72" s="310">
        <v>2.4</v>
      </c>
      <c r="GZ72" s="310">
        <v>0</v>
      </c>
      <c r="HA72" s="8">
        <f t="shared" si="39"/>
        <v>8.4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91">
        <v>400</v>
      </c>
      <c r="HR72" s="285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2.8</v>
      </c>
      <c r="HZ72" s="335">
        <v>0.7</v>
      </c>
      <c r="IA72" s="312"/>
      <c r="IB72" s="304"/>
      <c r="IC72" s="337">
        <v>12</v>
      </c>
      <c r="ID72" s="130">
        <v>3</v>
      </c>
      <c r="IE72" s="313"/>
      <c r="IF72" s="313"/>
      <c r="IG72" s="8">
        <f t="shared" si="84"/>
        <v>14.8</v>
      </c>
      <c r="IH72" s="8">
        <f t="shared" si="45"/>
        <v>3.7</v>
      </c>
      <c r="II72" s="8"/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5"/>
      <c r="JD72" s="285"/>
      <c r="JE72" s="8">
        <f t="shared" si="46"/>
        <v>10.31</v>
      </c>
      <c r="JF72" s="8">
        <f t="shared" si="47"/>
        <v>0</v>
      </c>
      <c r="JG72" s="335">
        <v>4.7801999999999998</v>
      </c>
      <c r="JH72" s="335">
        <v>1</v>
      </c>
      <c r="JI72" s="335">
        <v>4.7801999999999998</v>
      </c>
      <c r="JJ72" s="335">
        <v>1</v>
      </c>
      <c r="JK72" s="335"/>
      <c r="JL72" s="335"/>
      <c r="JM72" s="91">
        <v>51.55</v>
      </c>
      <c r="JN72" s="335">
        <v>11</v>
      </c>
      <c r="JO72" s="91">
        <v>0</v>
      </c>
      <c r="JP72" s="335">
        <v>0</v>
      </c>
      <c r="JQ72" s="71">
        <v>0</v>
      </c>
      <c r="JR72" s="71">
        <v>0</v>
      </c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6">
        <v>0</v>
      </c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5">
        <v>0</v>
      </c>
      <c r="LK72" s="79">
        <v>8.56</v>
      </c>
      <c r="LL72" s="358">
        <v>0</v>
      </c>
      <c r="LM72" s="79">
        <v>4.5759999999999996</v>
      </c>
      <c r="LN72" s="339">
        <v>0</v>
      </c>
      <c r="LO72" s="75"/>
      <c r="LP72" s="352"/>
      <c r="LQ72" s="322"/>
      <c r="LR72" s="322"/>
      <c r="LS72" s="4">
        <f t="shared" si="105"/>
        <v>38.135999999999996</v>
      </c>
      <c r="LT72" s="4">
        <f t="shared" si="60"/>
        <v>0</v>
      </c>
      <c r="LU72" s="323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6"/>
      <c r="MD72" s="324"/>
      <c r="ME72" s="75"/>
      <c r="MF72" s="4"/>
      <c r="MG72" s="9"/>
      <c r="MH72" s="4"/>
      <c r="MI72" s="4">
        <f t="shared" si="63"/>
        <v>0</v>
      </c>
      <c r="MJ72" s="4">
        <f t="shared" si="64"/>
        <v>0</v>
      </c>
      <c r="MK72" s="340">
        <v>9.09</v>
      </c>
      <c r="ML72" s="92"/>
      <c r="MM72" s="114">
        <v>6.0600000000000005</v>
      </c>
      <c r="MN72" s="341"/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2">
        <v>0</v>
      </c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7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>
        <v>0</v>
      </c>
      <c r="NR72" s="74"/>
      <c r="NS72" s="74">
        <v>6.2</v>
      </c>
      <c r="NT72" s="74"/>
      <c r="NU72" s="351">
        <v>2</v>
      </c>
      <c r="NV72" s="351"/>
      <c r="NW72" s="4">
        <f t="shared" si="79"/>
        <v>11.870000000000001</v>
      </c>
      <c r="NX72" s="4">
        <f t="shared" si="100"/>
        <v>0</v>
      </c>
      <c r="NY72" s="74">
        <v>10</v>
      </c>
      <c r="NZ72" s="74"/>
      <c r="OA72" s="357">
        <v>4.66</v>
      </c>
      <c r="OB72" s="74"/>
      <c r="OC72" s="357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4.54</v>
      </c>
      <c r="OJ72" s="301"/>
      <c r="OK72" s="347">
        <v>1.28</v>
      </c>
      <c r="OL72" s="301"/>
      <c r="OM72" s="196">
        <v>1.4</v>
      </c>
      <c r="ON72" s="301"/>
      <c r="OO72" s="301">
        <f t="shared" si="82"/>
        <v>5.82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>
        <v>5</v>
      </c>
      <c r="Z73" s="78">
        <v>2.2222222222222223</v>
      </c>
      <c r="AA73" s="9"/>
      <c r="AB73" s="285"/>
      <c r="AC73" s="8">
        <f t="shared" si="17"/>
        <v>5</v>
      </c>
      <c r="AD73" s="8">
        <f t="shared" si="18"/>
        <v>2.2222222222222223</v>
      </c>
      <c r="AE73" s="71"/>
      <c r="AF73" s="71"/>
      <c r="AG73" s="71"/>
      <c r="AH73" s="71"/>
      <c r="AI73" s="122">
        <v>6</v>
      </c>
      <c r="AJ73" s="122">
        <v>1.7999999999999998</v>
      </c>
      <c r="AK73" s="359">
        <v>49</v>
      </c>
      <c r="AL73" s="360">
        <v>14.7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55</v>
      </c>
      <c r="AV73" s="4">
        <f t="shared" si="90"/>
        <v>16.5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0</v>
      </c>
      <c r="BF73" s="8">
        <v>0</v>
      </c>
      <c r="BG73" s="295"/>
      <c r="BH73" s="296"/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5"/>
      <c r="CI73" s="91">
        <v>20.6</v>
      </c>
      <c r="CJ73" s="325">
        <v>6.5</v>
      </c>
      <c r="CK73" s="299"/>
      <c r="CL73" s="299"/>
      <c r="CM73" s="326">
        <v>5.15</v>
      </c>
      <c r="CN73" s="327">
        <v>1.5</v>
      </c>
      <c r="CO73" s="8">
        <f t="shared" si="22"/>
        <v>25.75</v>
      </c>
      <c r="CP73" s="8">
        <f t="shared" si="23"/>
        <v>8</v>
      </c>
      <c r="CQ73" s="343">
        <v>247.40625</v>
      </c>
      <c r="CR73" s="343"/>
      <c r="CS73" s="343"/>
      <c r="CT73" s="356"/>
      <c r="CU73" s="344">
        <v>18.556701030927837</v>
      </c>
      <c r="CV73" s="196"/>
      <c r="CW73" s="345">
        <v>63.814432989690722</v>
      </c>
      <c r="CX73" s="300"/>
      <c r="CY73" s="300"/>
      <c r="CZ73" s="300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8">
        <v>42.37</v>
      </c>
      <c r="DL73" s="328">
        <v>14.12</v>
      </c>
      <c r="DM73" s="78">
        <f t="shared" si="28"/>
        <v>42.37</v>
      </c>
      <c r="DN73" s="78">
        <f t="shared" si="29"/>
        <v>14.12</v>
      </c>
      <c r="DO73" s="328">
        <v>41.1</v>
      </c>
      <c r="DP73" s="328">
        <v>13.700000000000001</v>
      </c>
      <c r="DQ73" s="329"/>
      <c r="DR73" s="329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0">
        <v>39.18</v>
      </c>
      <c r="EH73" s="331">
        <v>9.7949999999999999</v>
      </c>
      <c r="EI73" s="94">
        <v>116.36</v>
      </c>
      <c r="EJ73" s="94">
        <v>29.09</v>
      </c>
      <c r="EK73" s="326">
        <v>40.340000000000003</v>
      </c>
      <c r="EL73" s="332">
        <v>10.085000000000001</v>
      </c>
      <c r="EM73" s="333"/>
      <c r="EN73" s="333"/>
      <c r="EO73" s="333"/>
      <c r="EP73" s="333"/>
      <c r="EQ73" s="8">
        <f t="shared" si="31"/>
        <v>195.88</v>
      </c>
      <c r="ER73" s="8">
        <f t="shared" si="104"/>
        <v>48.97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1">
        <v>27</v>
      </c>
      <c r="FB73" s="334">
        <v>0</v>
      </c>
      <c r="FC73" s="114">
        <v>0</v>
      </c>
      <c r="FD73" s="327"/>
      <c r="FE73" s="8"/>
      <c r="FF73" s="8"/>
      <c r="FG73" s="305"/>
      <c r="FH73" s="306"/>
      <c r="FI73" s="8"/>
      <c r="FJ73" s="8"/>
      <c r="FK73" s="8"/>
      <c r="FL73" s="8"/>
      <c r="FM73" s="327"/>
      <c r="FN73" s="327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7"/>
      <c r="GL73" s="297"/>
      <c r="GM73" s="309"/>
      <c r="GN73" s="310"/>
      <c r="GO73" s="299">
        <v>3</v>
      </c>
      <c r="GP73" s="311">
        <v>0</v>
      </c>
      <c r="GQ73" s="311"/>
      <c r="GR73" s="311"/>
      <c r="GS73" s="310"/>
      <c r="GT73" s="310"/>
      <c r="GU73" s="310">
        <v>3</v>
      </c>
      <c r="GV73" s="310">
        <v>0</v>
      </c>
      <c r="GW73" s="310"/>
      <c r="GX73" s="310"/>
      <c r="GY73" s="310">
        <v>2.4</v>
      </c>
      <c r="GZ73" s="310">
        <v>0</v>
      </c>
      <c r="HA73" s="8">
        <f t="shared" si="39"/>
        <v>8.4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91">
        <v>400</v>
      </c>
      <c r="HR73" s="285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2.8</v>
      </c>
      <c r="HZ73" s="335">
        <v>0.7</v>
      </c>
      <c r="IA73" s="312"/>
      <c r="IB73" s="304"/>
      <c r="IC73" s="337">
        <v>12</v>
      </c>
      <c r="ID73" s="130">
        <v>3</v>
      </c>
      <c r="IE73" s="313"/>
      <c r="IF73" s="313"/>
      <c r="IG73" s="8">
        <f t="shared" si="84"/>
        <v>14.8</v>
      </c>
      <c r="IH73" s="8">
        <f t="shared" si="45"/>
        <v>3.7</v>
      </c>
      <c r="II73" s="8"/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5"/>
      <c r="JD73" s="285"/>
      <c r="JE73" s="8">
        <f t="shared" si="46"/>
        <v>10.31</v>
      </c>
      <c r="JF73" s="8">
        <f t="shared" si="47"/>
        <v>0</v>
      </c>
      <c r="JG73" s="335">
        <v>4.7801999999999998</v>
      </c>
      <c r="JH73" s="335">
        <v>1</v>
      </c>
      <c r="JI73" s="335">
        <v>4.7801999999999998</v>
      </c>
      <c r="JJ73" s="335">
        <v>1</v>
      </c>
      <c r="JK73" s="335"/>
      <c r="JL73" s="335"/>
      <c r="JM73" s="91">
        <v>51.55</v>
      </c>
      <c r="JN73" s="335">
        <v>11</v>
      </c>
      <c r="JO73" s="91">
        <v>0</v>
      </c>
      <c r="JP73" s="335">
        <v>0</v>
      </c>
      <c r="JQ73" s="71">
        <v>0</v>
      </c>
      <c r="JR73" s="71">
        <v>0</v>
      </c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6">
        <v>0</v>
      </c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5">
        <v>0</v>
      </c>
      <c r="LK73" s="79">
        <v>13.71</v>
      </c>
      <c r="LL73" s="358">
        <v>0</v>
      </c>
      <c r="LM73" s="79">
        <v>5.2789999999999999</v>
      </c>
      <c r="LN73" s="339">
        <v>0</v>
      </c>
      <c r="LO73" s="75"/>
      <c r="LP73" s="352"/>
      <c r="LQ73" s="322"/>
      <c r="LR73" s="322"/>
      <c r="LS73" s="4">
        <f t="shared" si="105"/>
        <v>43.989000000000004</v>
      </c>
      <c r="LT73" s="4">
        <f t="shared" si="60"/>
        <v>0</v>
      </c>
      <c r="LU73" s="323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6"/>
      <c r="MD73" s="324"/>
      <c r="ME73" s="75"/>
      <c r="MF73" s="4"/>
      <c r="MG73" s="9"/>
      <c r="MH73" s="4"/>
      <c r="MI73" s="4">
        <f t="shared" si="63"/>
        <v>0</v>
      </c>
      <c r="MJ73" s="4">
        <f t="shared" si="64"/>
        <v>0</v>
      </c>
      <c r="MK73" s="340">
        <v>7.8599999999999994</v>
      </c>
      <c r="ML73" s="92"/>
      <c r="MM73" s="114">
        <v>5.24</v>
      </c>
      <c r="MN73" s="341"/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2">
        <v>0</v>
      </c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7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>
        <v>0</v>
      </c>
      <c r="NR73" s="74"/>
      <c r="NS73" s="74">
        <v>6.2</v>
      </c>
      <c r="NT73" s="74"/>
      <c r="NU73" s="351">
        <v>2</v>
      </c>
      <c r="NV73" s="351"/>
      <c r="NW73" s="4">
        <f t="shared" si="79"/>
        <v>11.870000000000001</v>
      </c>
      <c r="NX73" s="4">
        <f t="shared" si="100"/>
        <v>0</v>
      </c>
      <c r="NY73" s="74">
        <v>10</v>
      </c>
      <c r="NZ73" s="74"/>
      <c r="OA73" s="357">
        <v>4.01</v>
      </c>
      <c r="OB73" s="74"/>
      <c r="OC73" s="357">
        <v>1.71</v>
      </c>
      <c r="OD73" s="74"/>
      <c r="OE73" s="74">
        <v>0.85</v>
      </c>
      <c r="OF73" s="74"/>
      <c r="OG73" s="4">
        <f t="shared" si="80"/>
        <v>16.57</v>
      </c>
      <c r="OH73" s="4">
        <f t="shared" si="81"/>
        <v>0</v>
      </c>
      <c r="OI73" s="196">
        <v>3.38</v>
      </c>
      <c r="OJ73" s="301"/>
      <c r="OK73" s="347">
        <v>0.95</v>
      </c>
      <c r="OL73" s="301"/>
      <c r="OM73" s="196">
        <v>1.04</v>
      </c>
      <c r="ON73" s="301"/>
      <c r="OO73" s="301">
        <f t="shared" si="82"/>
        <v>4.33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>
        <v>5</v>
      </c>
      <c r="Z74" s="78">
        <v>2.2222222222222223</v>
      </c>
      <c r="AA74" s="9"/>
      <c r="AB74" s="285"/>
      <c r="AC74" s="8">
        <f t="shared" si="17"/>
        <v>5</v>
      </c>
      <c r="AD74" s="8">
        <f t="shared" si="18"/>
        <v>2.2222222222222223</v>
      </c>
      <c r="AE74" s="71"/>
      <c r="AF74" s="71"/>
      <c r="AG74" s="71"/>
      <c r="AH74" s="71"/>
      <c r="AI74" s="122">
        <v>6</v>
      </c>
      <c r="AJ74" s="122">
        <v>1.7999999999999998</v>
      </c>
      <c r="AK74" s="359">
        <v>49</v>
      </c>
      <c r="AL74" s="360">
        <v>14.7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55</v>
      </c>
      <c r="AV74" s="4">
        <f t="shared" si="90"/>
        <v>16.5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0</v>
      </c>
      <c r="BF74" s="8">
        <v>0</v>
      </c>
      <c r="BG74" s="295"/>
      <c r="BH74" s="296"/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5"/>
      <c r="CI74" s="91">
        <v>20.6</v>
      </c>
      <c r="CJ74" s="325">
        <v>6.5</v>
      </c>
      <c r="CK74" s="299"/>
      <c r="CL74" s="299"/>
      <c r="CM74" s="326">
        <v>5.15</v>
      </c>
      <c r="CN74" s="327">
        <v>1.5</v>
      </c>
      <c r="CO74" s="8">
        <f t="shared" si="22"/>
        <v>25.75</v>
      </c>
      <c r="CP74" s="8">
        <f t="shared" si="23"/>
        <v>8</v>
      </c>
      <c r="CQ74" s="343">
        <v>247.40625</v>
      </c>
      <c r="CR74" s="343"/>
      <c r="CS74" s="343"/>
      <c r="CT74" s="356"/>
      <c r="CU74" s="344">
        <v>18.556701030927837</v>
      </c>
      <c r="CV74" s="196"/>
      <c r="CW74" s="345">
        <v>63.814432989690722</v>
      </c>
      <c r="CX74" s="300"/>
      <c r="CY74" s="300"/>
      <c r="CZ74" s="300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8">
        <v>42.37</v>
      </c>
      <c r="DL74" s="328">
        <v>14.12</v>
      </c>
      <c r="DM74" s="78">
        <f t="shared" si="28"/>
        <v>42.37</v>
      </c>
      <c r="DN74" s="78">
        <f t="shared" si="29"/>
        <v>14.12</v>
      </c>
      <c r="DO74" s="328">
        <v>41.1</v>
      </c>
      <c r="DP74" s="328">
        <v>13.700000000000001</v>
      </c>
      <c r="DQ74" s="329"/>
      <c r="DR74" s="329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0">
        <v>39.18</v>
      </c>
      <c r="EH74" s="331">
        <v>9.7949999999999999</v>
      </c>
      <c r="EI74" s="94">
        <v>116.36</v>
      </c>
      <c r="EJ74" s="94">
        <v>29.09</v>
      </c>
      <c r="EK74" s="326">
        <v>40.340000000000003</v>
      </c>
      <c r="EL74" s="332">
        <v>10.085000000000001</v>
      </c>
      <c r="EM74" s="333"/>
      <c r="EN74" s="333"/>
      <c r="EO74" s="333"/>
      <c r="EP74" s="333"/>
      <c r="EQ74" s="8">
        <f t="shared" si="31"/>
        <v>195.88</v>
      </c>
      <c r="ER74" s="8">
        <f t="shared" si="104"/>
        <v>48.97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1">
        <v>27</v>
      </c>
      <c r="FB74" s="334">
        <v>0</v>
      </c>
      <c r="FC74" s="114">
        <v>0</v>
      </c>
      <c r="FD74" s="327"/>
      <c r="FE74" s="8"/>
      <c r="FF74" s="8"/>
      <c r="FG74" s="305"/>
      <c r="FH74" s="306"/>
      <c r="FI74" s="8"/>
      <c r="FJ74" s="8"/>
      <c r="FK74" s="8"/>
      <c r="FL74" s="8"/>
      <c r="FM74" s="327"/>
      <c r="FN74" s="327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7"/>
      <c r="GL74" s="297"/>
      <c r="GM74" s="309"/>
      <c r="GN74" s="310"/>
      <c r="GO74" s="299">
        <v>3</v>
      </c>
      <c r="GP74" s="311">
        <v>0</v>
      </c>
      <c r="GQ74" s="311"/>
      <c r="GR74" s="311"/>
      <c r="GS74" s="310"/>
      <c r="GT74" s="310"/>
      <c r="GU74" s="310">
        <v>3</v>
      </c>
      <c r="GV74" s="310">
        <v>0</v>
      </c>
      <c r="GW74" s="310"/>
      <c r="GX74" s="310"/>
      <c r="GY74" s="310">
        <v>2.4</v>
      </c>
      <c r="GZ74" s="310">
        <v>0</v>
      </c>
      <c r="HA74" s="8">
        <f t="shared" si="39"/>
        <v>8.4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91">
        <v>400</v>
      </c>
      <c r="HR74" s="285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2.8</v>
      </c>
      <c r="HZ74" s="335">
        <v>0.7</v>
      </c>
      <c r="IA74" s="312"/>
      <c r="IB74" s="304"/>
      <c r="IC74" s="337">
        <v>12</v>
      </c>
      <c r="ID74" s="130">
        <v>3</v>
      </c>
      <c r="IE74" s="313"/>
      <c r="IF74" s="313"/>
      <c r="IG74" s="8">
        <f t="shared" si="84"/>
        <v>14.8</v>
      </c>
      <c r="IH74" s="8">
        <f t="shared" si="45"/>
        <v>3.7</v>
      </c>
      <c r="II74" s="8"/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5"/>
      <c r="JD74" s="285"/>
      <c r="JE74" s="8">
        <f t="shared" si="46"/>
        <v>10.31</v>
      </c>
      <c r="JF74" s="8">
        <f t="shared" si="47"/>
        <v>0</v>
      </c>
      <c r="JG74" s="335">
        <v>5.8342999999999998</v>
      </c>
      <c r="JH74" s="335">
        <v>1</v>
      </c>
      <c r="JI74" s="335">
        <v>5.8342999999999998</v>
      </c>
      <c r="JJ74" s="335">
        <v>1</v>
      </c>
      <c r="JK74" s="335"/>
      <c r="JL74" s="335"/>
      <c r="JM74" s="91">
        <v>51.55</v>
      </c>
      <c r="JN74" s="335">
        <v>11</v>
      </c>
      <c r="JO74" s="91">
        <v>0</v>
      </c>
      <c r="JP74" s="335">
        <v>0</v>
      </c>
      <c r="JQ74" s="71">
        <v>0</v>
      </c>
      <c r="JR74" s="71">
        <v>0</v>
      </c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6">
        <v>0</v>
      </c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5">
        <v>0</v>
      </c>
      <c r="LK74" s="79">
        <v>18.87</v>
      </c>
      <c r="LL74" s="358">
        <v>0</v>
      </c>
      <c r="LM74" s="79">
        <v>5.9820000000000002</v>
      </c>
      <c r="LN74" s="339">
        <v>0</v>
      </c>
      <c r="LO74" s="75"/>
      <c r="LP74" s="352"/>
      <c r="LQ74" s="322"/>
      <c r="LR74" s="322"/>
      <c r="LS74" s="4">
        <f t="shared" si="105"/>
        <v>49.852000000000004</v>
      </c>
      <c r="LT74" s="4">
        <f t="shared" si="60"/>
        <v>0</v>
      </c>
      <c r="LU74" s="323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6"/>
      <c r="MD74" s="324"/>
      <c r="ME74" s="75"/>
      <c r="MF74" s="4"/>
      <c r="MG74" s="9"/>
      <c r="MH74" s="4"/>
      <c r="MI74" s="4">
        <f t="shared" si="63"/>
        <v>0</v>
      </c>
      <c r="MJ74" s="4">
        <f t="shared" si="64"/>
        <v>0</v>
      </c>
      <c r="MK74" s="340">
        <v>6.8999999999999995</v>
      </c>
      <c r="ML74" s="92"/>
      <c r="MM74" s="114">
        <v>4.6000000000000005</v>
      </c>
      <c r="MN74" s="341"/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2">
        <v>0</v>
      </c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7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>
        <v>0</v>
      </c>
      <c r="NR74" s="74"/>
      <c r="NS74" s="74">
        <v>6.2</v>
      </c>
      <c r="NT74" s="74"/>
      <c r="NU74" s="351">
        <v>2</v>
      </c>
      <c r="NV74" s="351"/>
      <c r="NW74" s="4">
        <f t="shared" si="79"/>
        <v>11.870000000000001</v>
      </c>
      <c r="NX74" s="4">
        <f t="shared" si="100"/>
        <v>0</v>
      </c>
      <c r="NY74" s="74">
        <v>10</v>
      </c>
      <c r="NZ74" s="74"/>
      <c r="OA74" s="357">
        <v>4.18</v>
      </c>
      <c r="OB74" s="74"/>
      <c r="OC74" s="357">
        <v>1.79</v>
      </c>
      <c r="OD74" s="74"/>
      <c r="OE74" s="74">
        <v>0.89</v>
      </c>
      <c r="OF74" s="74"/>
      <c r="OG74" s="4">
        <f t="shared" si="80"/>
        <v>16.86</v>
      </c>
      <c r="OH74" s="4">
        <f t="shared" si="81"/>
        <v>0</v>
      </c>
      <c r="OI74" s="196">
        <v>2.61</v>
      </c>
      <c r="OJ74" s="301"/>
      <c r="OK74" s="347">
        <v>0.73</v>
      </c>
      <c r="OL74" s="301"/>
      <c r="OM74" s="196">
        <v>0.8</v>
      </c>
      <c r="ON74" s="301"/>
      <c r="OO74" s="301">
        <f t="shared" si="82"/>
        <v>3.34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>
        <v>5</v>
      </c>
      <c r="Z75" s="78">
        <v>2.2222222222222223</v>
      </c>
      <c r="AA75" s="9"/>
      <c r="AB75" s="285"/>
      <c r="AC75" s="8">
        <f t="shared" si="17"/>
        <v>5</v>
      </c>
      <c r="AD75" s="8">
        <f t="shared" si="18"/>
        <v>2.2222222222222223</v>
      </c>
      <c r="AE75" s="71"/>
      <c r="AF75" s="71"/>
      <c r="AG75" s="71"/>
      <c r="AH75" s="71"/>
      <c r="AI75" s="122">
        <v>6</v>
      </c>
      <c r="AJ75" s="122">
        <v>1.7999999999999998</v>
      </c>
      <c r="AK75" s="359">
        <v>49</v>
      </c>
      <c r="AL75" s="360">
        <v>14.7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55</v>
      </c>
      <c r="AV75" s="4">
        <f t="shared" ref="AV75:AV106" si="109">AF75+AH75+AJ75+AL75+AN75+AP75+AR75+AT75</f>
        <v>16.5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0</v>
      </c>
      <c r="BF75" s="8">
        <v>0</v>
      </c>
      <c r="BG75" s="295"/>
      <c r="BH75" s="296"/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5"/>
      <c r="CI75" s="91">
        <v>20.6</v>
      </c>
      <c r="CJ75" s="325">
        <v>6.5</v>
      </c>
      <c r="CK75" s="299"/>
      <c r="CL75" s="299"/>
      <c r="CM75" s="326">
        <v>5.15</v>
      </c>
      <c r="CN75" s="327">
        <v>1.5</v>
      </c>
      <c r="CO75" s="8">
        <f t="shared" si="22"/>
        <v>25.75</v>
      </c>
      <c r="CP75" s="8">
        <f t="shared" si="23"/>
        <v>8</v>
      </c>
      <c r="CQ75" s="343">
        <v>247.40625</v>
      </c>
      <c r="CR75" s="343"/>
      <c r="CS75" s="343"/>
      <c r="CT75" s="356"/>
      <c r="CU75" s="344">
        <v>18.556701030927837</v>
      </c>
      <c r="CV75" s="196"/>
      <c r="CW75" s="345">
        <v>63.814432989690722</v>
      </c>
      <c r="CX75" s="300"/>
      <c r="CY75" s="300"/>
      <c r="CZ75" s="300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8">
        <v>42.37</v>
      </c>
      <c r="DL75" s="328">
        <v>14.12</v>
      </c>
      <c r="DM75" s="78">
        <f t="shared" si="28"/>
        <v>42.37</v>
      </c>
      <c r="DN75" s="78">
        <f t="shared" si="29"/>
        <v>14.12</v>
      </c>
      <c r="DO75" s="328">
        <v>41.1</v>
      </c>
      <c r="DP75" s="328">
        <v>13.700000000000001</v>
      </c>
      <c r="DQ75" s="329"/>
      <c r="DR75" s="329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0">
        <v>39.18</v>
      </c>
      <c r="EH75" s="331">
        <v>9.7949999999999999</v>
      </c>
      <c r="EI75" s="94">
        <v>116.36</v>
      </c>
      <c r="EJ75" s="94">
        <v>29.09</v>
      </c>
      <c r="EK75" s="326">
        <v>40.340000000000003</v>
      </c>
      <c r="EL75" s="332">
        <v>10.085000000000001</v>
      </c>
      <c r="EM75" s="333"/>
      <c r="EN75" s="333"/>
      <c r="EO75" s="333"/>
      <c r="EP75" s="333"/>
      <c r="EQ75" s="8">
        <f t="shared" si="31"/>
        <v>195.88</v>
      </c>
      <c r="ER75" s="8">
        <f t="shared" si="104"/>
        <v>48.97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1">
        <v>27</v>
      </c>
      <c r="FB75" s="334">
        <v>0</v>
      </c>
      <c r="FC75" s="114">
        <v>28</v>
      </c>
      <c r="FD75" s="327"/>
      <c r="FE75" s="8"/>
      <c r="FF75" s="8"/>
      <c r="FG75" s="305"/>
      <c r="FH75" s="306"/>
      <c r="FI75" s="8"/>
      <c r="FJ75" s="8"/>
      <c r="FK75" s="8"/>
      <c r="FL75" s="8"/>
      <c r="FM75" s="327"/>
      <c r="FN75" s="327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7"/>
      <c r="GL75" s="297"/>
      <c r="GM75" s="309"/>
      <c r="GN75" s="310"/>
      <c r="GO75" s="299">
        <v>3</v>
      </c>
      <c r="GP75" s="311">
        <v>0</v>
      </c>
      <c r="GQ75" s="311"/>
      <c r="GR75" s="311"/>
      <c r="GS75" s="310"/>
      <c r="GT75" s="310"/>
      <c r="GU75" s="310">
        <v>3</v>
      </c>
      <c r="GV75" s="310">
        <v>0</v>
      </c>
      <c r="GW75" s="310"/>
      <c r="GX75" s="310"/>
      <c r="GY75" s="310">
        <v>2.4</v>
      </c>
      <c r="GZ75" s="310">
        <v>0</v>
      </c>
      <c r="HA75" s="8">
        <f t="shared" si="39"/>
        <v>8.4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91">
        <v>400</v>
      </c>
      <c r="HR75" s="285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2.8</v>
      </c>
      <c r="HZ75" s="335">
        <v>0.7</v>
      </c>
      <c r="IA75" s="312"/>
      <c r="IB75" s="304"/>
      <c r="IC75" s="337">
        <v>12</v>
      </c>
      <c r="ID75" s="130">
        <v>3</v>
      </c>
      <c r="IE75" s="313"/>
      <c r="IF75" s="313"/>
      <c r="IG75" s="8">
        <f t="shared" si="84"/>
        <v>14.8</v>
      </c>
      <c r="IH75" s="8">
        <f t="shared" si="45"/>
        <v>3.7</v>
      </c>
      <c r="II75" s="8"/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5"/>
      <c r="JD75" s="285"/>
      <c r="JE75" s="8">
        <f t="shared" si="46"/>
        <v>10.31</v>
      </c>
      <c r="JF75" s="8">
        <f t="shared" si="47"/>
        <v>0</v>
      </c>
      <c r="JG75" s="335">
        <v>6.5372000000000003</v>
      </c>
      <c r="JH75" s="335">
        <v>1</v>
      </c>
      <c r="JI75" s="335">
        <v>6.5373000000000001</v>
      </c>
      <c r="JJ75" s="335">
        <v>1</v>
      </c>
      <c r="JK75" s="335"/>
      <c r="JL75" s="335"/>
      <c r="JM75" s="91">
        <v>51.55</v>
      </c>
      <c r="JN75" s="335">
        <v>11</v>
      </c>
      <c r="JO75" s="91">
        <v>0</v>
      </c>
      <c r="JP75" s="335">
        <v>0</v>
      </c>
      <c r="JQ75" s="71">
        <v>0</v>
      </c>
      <c r="JR75" s="71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6">
        <v>0</v>
      </c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35">
        <v>0</v>
      </c>
      <c r="LK75" s="79">
        <v>24.02</v>
      </c>
      <c r="LL75" s="358">
        <v>0</v>
      </c>
      <c r="LM75" s="79">
        <v>6.5750000000000002</v>
      </c>
      <c r="LN75" s="339">
        <v>0</v>
      </c>
      <c r="LO75" s="75"/>
      <c r="LP75" s="352"/>
      <c r="LQ75" s="322"/>
      <c r="LR75" s="322"/>
      <c r="LS75" s="4">
        <f t="shared" si="105"/>
        <v>54.795000000000002</v>
      </c>
      <c r="LT75" s="4">
        <f t="shared" si="60"/>
        <v>0</v>
      </c>
      <c r="LU75" s="323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6"/>
      <c r="MD75" s="324"/>
      <c r="ME75" s="75"/>
      <c r="MF75" s="4"/>
      <c r="MG75" s="9"/>
      <c r="MH75" s="4"/>
      <c r="MI75" s="4">
        <f t="shared" si="63"/>
        <v>0</v>
      </c>
      <c r="MJ75" s="4">
        <f t="shared" si="64"/>
        <v>0</v>
      </c>
      <c r="MK75" s="340">
        <v>5.669999999999999</v>
      </c>
      <c r="ML75" s="92"/>
      <c r="MM75" s="114">
        <v>3.78</v>
      </c>
      <c r="MN75" s="341"/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2">
        <v>0</v>
      </c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7"/>
      <c r="NL75" s="301"/>
      <c r="NM75" s="301">
        <f t="shared" si="77"/>
        <v>0</v>
      </c>
      <c r="NN75" s="301">
        <f t="shared" si="78"/>
        <v>0</v>
      </c>
      <c r="NO75" s="74">
        <v>1.9</v>
      </c>
      <c r="NP75" s="74"/>
      <c r="NQ75" s="74">
        <v>0</v>
      </c>
      <c r="NR75" s="74"/>
      <c r="NS75" s="74">
        <v>3.22</v>
      </c>
      <c r="NT75" s="74"/>
      <c r="NU75" s="351">
        <v>1.03</v>
      </c>
      <c r="NV75" s="351"/>
      <c r="NW75" s="4">
        <f t="shared" si="79"/>
        <v>6.15</v>
      </c>
      <c r="NX75" s="4">
        <f t="shared" ref="NX75:NX106" si="119">NP75+NR75+NT75</f>
        <v>0</v>
      </c>
      <c r="NY75" s="74">
        <v>10</v>
      </c>
      <c r="NZ75" s="74"/>
      <c r="OA75" s="357">
        <v>3.06</v>
      </c>
      <c r="OB75" s="74"/>
      <c r="OC75" s="357">
        <v>1.31</v>
      </c>
      <c r="OD75" s="74"/>
      <c r="OE75" s="74">
        <v>0.65</v>
      </c>
      <c r="OF75" s="74"/>
      <c r="OG75" s="4">
        <f t="shared" si="80"/>
        <v>15.020000000000001</v>
      </c>
      <c r="OH75" s="4">
        <f t="shared" si="81"/>
        <v>0</v>
      </c>
      <c r="OI75" s="196">
        <v>2.3199999999999998</v>
      </c>
      <c r="OJ75" s="301"/>
      <c r="OK75" s="347">
        <v>0.65</v>
      </c>
      <c r="OL75" s="301"/>
      <c r="OM75" s="196">
        <v>0.72</v>
      </c>
      <c r="ON75" s="301"/>
      <c r="OO75" s="301">
        <f t="shared" si="82"/>
        <v>2.9699999999999998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>
        <v>5</v>
      </c>
      <c r="Z76" s="78">
        <v>2.2222222222222223</v>
      </c>
      <c r="AA76" s="9"/>
      <c r="AB76" s="285"/>
      <c r="AC76" s="8">
        <f t="shared" ref="AC76:AC106" si="124">Y76+AA76</f>
        <v>5</v>
      </c>
      <c r="AD76" s="8">
        <f t="shared" ref="AD76:AD106" si="125">Z76+AB76</f>
        <v>2.2222222222222223</v>
      </c>
      <c r="AE76" s="71"/>
      <c r="AF76" s="71"/>
      <c r="AG76" s="71"/>
      <c r="AH76" s="71"/>
      <c r="AI76" s="122">
        <v>6</v>
      </c>
      <c r="AJ76" s="122">
        <v>1.7999999999999998</v>
      </c>
      <c r="AK76" s="359">
        <v>49</v>
      </c>
      <c r="AL76" s="360">
        <v>14.7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55</v>
      </c>
      <c r="AV76" s="4">
        <f t="shared" si="109"/>
        <v>16.5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0</v>
      </c>
      <c r="BF76" s="8">
        <v>0</v>
      </c>
      <c r="BG76" s="295"/>
      <c r="BH76" s="296"/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5"/>
      <c r="CI76" s="91">
        <v>20.6</v>
      </c>
      <c r="CJ76" s="325">
        <v>6.5</v>
      </c>
      <c r="CK76" s="299"/>
      <c r="CL76" s="299"/>
      <c r="CM76" s="326">
        <v>5.15</v>
      </c>
      <c r="CN76" s="327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3">
        <v>247.40625</v>
      </c>
      <c r="CR76" s="343"/>
      <c r="CS76" s="343"/>
      <c r="CT76" s="356"/>
      <c r="CU76" s="344">
        <v>18.556701030927837</v>
      </c>
      <c r="CV76" s="196"/>
      <c r="CW76" s="345">
        <v>63.814432989690722</v>
      </c>
      <c r="CX76" s="300"/>
      <c r="CY76" s="300"/>
      <c r="CZ76" s="300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8">
        <v>42.37</v>
      </c>
      <c r="DL76" s="328">
        <v>14.12</v>
      </c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14.12</v>
      </c>
      <c r="DO76" s="328">
        <v>41.1</v>
      </c>
      <c r="DP76" s="328">
        <v>13.700000000000001</v>
      </c>
      <c r="DQ76" s="329"/>
      <c r="DR76" s="329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0">
        <v>39.18</v>
      </c>
      <c r="EH76" s="331">
        <v>9.7949999999999999</v>
      </c>
      <c r="EI76" s="94">
        <v>116.36</v>
      </c>
      <c r="EJ76" s="94">
        <v>29.09</v>
      </c>
      <c r="EK76" s="326">
        <v>40.340000000000003</v>
      </c>
      <c r="EL76" s="332">
        <v>10.085000000000001</v>
      </c>
      <c r="EM76" s="333"/>
      <c r="EN76" s="333"/>
      <c r="EO76" s="333"/>
      <c r="EP76" s="333"/>
      <c r="EQ76" s="8">
        <f t="shared" ref="EQ76:EQ106" si="137">EE76+EG76+EI76+EK76+EM76+EO76</f>
        <v>195.88</v>
      </c>
      <c r="ER76" s="8">
        <f t="shared" ref="ER76:ER106" si="138">EF76+EH76+EJ76+EL76</f>
        <v>48.97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27</v>
      </c>
      <c r="FB76" s="334">
        <v>0</v>
      </c>
      <c r="FC76" s="114">
        <v>28</v>
      </c>
      <c r="FD76" s="327"/>
      <c r="FE76" s="8"/>
      <c r="FF76" s="8"/>
      <c r="FG76" s="305"/>
      <c r="FH76" s="306"/>
      <c r="FI76" s="8"/>
      <c r="FJ76" s="8"/>
      <c r="FK76" s="8"/>
      <c r="FL76" s="8"/>
      <c r="FM76" s="327"/>
      <c r="FN76" s="327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7"/>
      <c r="GL76" s="297"/>
      <c r="GM76" s="309"/>
      <c r="GN76" s="310"/>
      <c r="GO76" s="299">
        <v>3</v>
      </c>
      <c r="GP76" s="311">
        <v>0</v>
      </c>
      <c r="GQ76" s="311"/>
      <c r="GR76" s="311"/>
      <c r="GS76" s="310"/>
      <c r="GT76" s="310"/>
      <c r="GU76" s="310">
        <v>3</v>
      </c>
      <c r="GV76" s="310">
        <v>0</v>
      </c>
      <c r="GW76" s="310"/>
      <c r="GX76" s="310"/>
      <c r="GY76" s="310">
        <v>2.4</v>
      </c>
      <c r="GZ76" s="310">
        <v>0</v>
      </c>
      <c r="HA76" s="8">
        <f t="shared" ref="HA76:HA106" si="145">GM76+GS76+GK76+GO76+GQ76+GU76+GW76+GY76</f>
        <v>8.4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5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2.8</v>
      </c>
      <c r="HZ76" s="335">
        <v>0.7</v>
      </c>
      <c r="IA76" s="312"/>
      <c r="IB76" s="304"/>
      <c r="IC76" s="337">
        <v>12</v>
      </c>
      <c r="ID76" s="130">
        <v>3</v>
      </c>
      <c r="IE76" s="313"/>
      <c r="IF76" s="313"/>
      <c r="IG76" s="8">
        <f t="shared" si="84"/>
        <v>14.8</v>
      </c>
      <c r="IH76" s="8">
        <f t="shared" ref="IH76:IH106" si="151">HX76+HZ76+IB76+ID76+IF76</f>
        <v>3.7</v>
      </c>
      <c r="II76" s="8"/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5"/>
      <c r="JD76" s="285"/>
      <c r="JE76" s="8">
        <f t="shared" ref="JE76:JE106" si="152">IY76+JA76+JC76</f>
        <v>10.31</v>
      </c>
      <c r="JF76" s="8">
        <f t="shared" ref="JF76:JF106" si="153">IZ76+JB76+JD76</f>
        <v>0</v>
      </c>
      <c r="JG76" s="335">
        <v>6.5372000000000003</v>
      </c>
      <c r="JH76" s="335">
        <v>1</v>
      </c>
      <c r="JI76" s="335">
        <v>6.5373000000000001</v>
      </c>
      <c r="JJ76" s="335">
        <v>1</v>
      </c>
      <c r="JK76" s="335"/>
      <c r="JL76" s="335"/>
      <c r="JM76" s="91">
        <v>51.55</v>
      </c>
      <c r="JN76" s="335">
        <v>11</v>
      </c>
      <c r="JO76" s="91">
        <v>0</v>
      </c>
      <c r="JP76" s="335">
        <v>0</v>
      </c>
      <c r="JQ76" s="71">
        <v>0</v>
      </c>
      <c r="JR76" s="71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6">
        <v>0</v>
      </c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24.2</v>
      </c>
      <c r="LJ76" s="335">
        <v>0</v>
      </c>
      <c r="LK76" s="79">
        <v>24.02</v>
      </c>
      <c r="LL76" s="358">
        <v>0</v>
      </c>
      <c r="LM76" s="79">
        <v>6.5750000000000002</v>
      </c>
      <c r="LN76" s="339">
        <v>0</v>
      </c>
      <c r="LO76" s="75"/>
      <c r="LP76" s="352"/>
      <c r="LQ76" s="322"/>
      <c r="LR76" s="322"/>
      <c r="LS76" s="4">
        <f t="shared" ref="LS76:LS106" si="167">LM76+LK76+LI76+LO76</f>
        <v>54.795000000000002</v>
      </c>
      <c r="LT76" s="4">
        <f t="shared" ref="LT76:LT106" si="168">LN76+LL76+LJ76+LR76</f>
        <v>0</v>
      </c>
      <c r="LU76" s="323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46"/>
      <c r="MD76" s="324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40">
        <v>4.71</v>
      </c>
      <c r="ML76" s="92"/>
      <c r="MM76" s="114">
        <v>3.14</v>
      </c>
      <c r="MN76" s="341"/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2">
        <v>0</v>
      </c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7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2.0299999999999998</v>
      </c>
      <c r="NP76" s="74"/>
      <c r="NQ76" s="74">
        <v>0</v>
      </c>
      <c r="NR76" s="74"/>
      <c r="NS76" s="74">
        <v>3.43</v>
      </c>
      <c r="NT76" s="74"/>
      <c r="NU76" s="351">
        <v>1.1000000000000001</v>
      </c>
      <c r="NV76" s="351"/>
      <c r="NW76" s="4">
        <f t="shared" ref="NW76:NW106" si="187">NO76+NQ76+NS76+NU76</f>
        <v>6.5600000000000005</v>
      </c>
      <c r="NX76" s="4">
        <f t="shared" si="119"/>
        <v>0</v>
      </c>
      <c r="NY76" s="74">
        <v>10</v>
      </c>
      <c r="NZ76" s="74"/>
      <c r="OA76" s="357">
        <v>1.46</v>
      </c>
      <c r="OB76" s="74"/>
      <c r="OC76" s="357">
        <v>0.62</v>
      </c>
      <c r="OD76" s="74"/>
      <c r="OE76" s="74">
        <v>0.31</v>
      </c>
      <c r="OF76" s="74"/>
      <c r="OG76" s="4">
        <f t="shared" ref="OG76:OG106" si="188">NY76+OA76+OC76+OE76</f>
        <v>12.39</v>
      </c>
      <c r="OH76" s="4">
        <f t="shared" ref="OH76:OH106" si="189">NZ76+OB76+OD76+OF76</f>
        <v>0</v>
      </c>
      <c r="OI76" s="196">
        <v>2.1</v>
      </c>
      <c r="OJ76" s="301"/>
      <c r="OK76" s="347">
        <v>0.6</v>
      </c>
      <c r="OL76" s="301"/>
      <c r="OM76" s="196">
        <v>0.65</v>
      </c>
      <c r="ON76" s="301"/>
      <c r="OO76" s="301">
        <f t="shared" ref="OO76:OO106" si="190">OI76+OK76</f>
        <v>2.7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>
        <v>5</v>
      </c>
      <c r="Z77" s="78">
        <v>2.2222222222222223</v>
      </c>
      <c r="AA77" s="9"/>
      <c r="AB77" s="285"/>
      <c r="AC77" s="8">
        <f t="shared" si="124"/>
        <v>5</v>
      </c>
      <c r="AD77" s="8">
        <f t="shared" si="125"/>
        <v>2.2222222222222223</v>
      </c>
      <c r="AE77" s="71"/>
      <c r="AF77" s="71"/>
      <c r="AG77" s="71"/>
      <c r="AH77" s="71"/>
      <c r="AI77" s="122">
        <v>6</v>
      </c>
      <c r="AJ77" s="122">
        <v>1.7999999999999998</v>
      </c>
      <c r="AK77" s="359">
        <v>49</v>
      </c>
      <c r="AL77" s="360">
        <v>14.7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55</v>
      </c>
      <c r="AV77" s="4">
        <f t="shared" si="109"/>
        <v>16.5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0</v>
      </c>
      <c r="BF77" s="8">
        <v>0</v>
      </c>
      <c r="BG77" s="295"/>
      <c r="BH77" s="296"/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5"/>
      <c r="CI77" s="91">
        <v>20.6</v>
      </c>
      <c r="CJ77" s="325">
        <v>6.5</v>
      </c>
      <c r="CK77" s="299"/>
      <c r="CL77" s="299"/>
      <c r="CM77" s="326">
        <v>5.15</v>
      </c>
      <c r="CN77" s="327">
        <v>1.5</v>
      </c>
      <c r="CO77" s="8">
        <f t="shared" si="128"/>
        <v>25.75</v>
      </c>
      <c r="CP77" s="8">
        <f t="shared" si="129"/>
        <v>8</v>
      </c>
      <c r="CQ77" s="343">
        <v>247.40625</v>
      </c>
      <c r="CR77" s="343"/>
      <c r="CS77" s="343"/>
      <c r="CT77" s="356"/>
      <c r="CU77" s="344">
        <v>18.556701030927837</v>
      </c>
      <c r="CV77" s="196"/>
      <c r="CW77" s="345">
        <v>63.814432989690722</v>
      </c>
      <c r="CX77" s="300"/>
      <c r="CY77" s="300"/>
      <c r="CZ77" s="300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8">
        <v>42.37</v>
      </c>
      <c r="DL77" s="328">
        <v>14.12</v>
      </c>
      <c r="DM77" s="78">
        <f t="shared" si="134"/>
        <v>42.37</v>
      </c>
      <c r="DN77" s="78">
        <f t="shared" si="135"/>
        <v>14.12</v>
      </c>
      <c r="DO77" s="328">
        <v>41.1</v>
      </c>
      <c r="DP77" s="328">
        <v>13.700000000000001</v>
      </c>
      <c r="DQ77" s="329"/>
      <c r="DR77" s="329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0">
        <v>39.18</v>
      </c>
      <c r="EH77" s="331">
        <v>9.7949999999999999</v>
      </c>
      <c r="EI77" s="94">
        <v>116.36</v>
      </c>
      <c r="EJ77" s="94">
        <v>29.09</v>
      </c>
      <c r="EK77" s="326">
        <v>40.340000000000003</v>
      </c>
      <c r="EL77" s="332">
        <v>10.085000000000001</v>
      </c>
      <c r="EM77" s="333"/>
      <c r="EN77" s="333"/>
      <c r="EO77" s="333"/>
      <c r="EP77" s="333"/>
      <c r="EQ77" s="8">
        <f t="shared" si="137"/>
        <v>195.88</v>
      </c>
      <c r="ER77" s="8">
        <f t="shared" si="138"/>
        <v>48.97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27</v>
      </c>
      <c r="FB77" s="334">
        <v>0</v>
      </c>
      <c r="FC77" s="114">
        <v>28</v>
      </c>
      <c r="FD77" s="327"/>
      <c r="FE77" s="8"/>
      <c r="FF77" s="8"/>
      <c r="FG77" s="305"/>
      <c r="FH77" s="306"/>
      <c r="FI77" s="8"/>
      <c r="FJ77" s="8"/>
      <c r="FK77" s="8"/>
      <c r="FL77" s="8"/>
      <c r="FM77" s="327"/>
      <c r="FN77" s="327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7"/>
      <c r="GL77" s="297"/>
      <c r="GM77" s="309"/>
      <c r="GN77" s="310"/>
      <c r="GO77" s="299">
        <v>3</v>
      </c>
      <c r="GP77" s="311">
        <v>0</v>
      </c>
      <c r="GQ77" s="311"/>
      <c r="GR77" s="311"/>
      <c r="GS77" s="310"/>
      <c r="GT77" s="310"/>
      <c r="GU77" s="310">
        <v>3</v>
      </c>
      <c r="GV77" s="310">
        <v>0</v>
      </c>
      <c r="GW77" s="310"/>
      <c r="GX77" s="310"/>
      <c r="GY77" s="310">
        <v>2.4</v>
      </c>
      <c r="GZ77" s="310">
        <v>0</v>
      </c>
      <c r="HA77" s="8">
        <f t="shared" si="145"/>
        <v>8.4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91">
        <v>400</v>
      </c>
      <c r="HR77" s="285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2.8</v>
      </c>
      <c r="HZ77" s="335">
        <v>0.7</v>
      </c>
      <c r="IA77" s="312"/>
      <c r="IB77" s="304"/>
      <c r="IC77" s="337">
        <v>12</v>
      </c>
      <c r="ID77" s="130">
        <v>3</v>
      </c>
      <c r="IE77" s="313"/>
      <c r="IF77" s="313"/>
      <c r="IG77" s="8">
        <f t="shared" ref="IG77:IG106" si="192">HW77+HY77+IA77+IC77+IE77</f>
        <v>14.8</v>
      </c>
      <c r="IH77" s="8">
        <f t="shared" si="151"/>
        <v>3.7</v>
      </c>
      <c r="II77" s="8"/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5"/>
      <c r="JD77" s="285"/>
      <c r="JE77" s="8">
        <f t="shared" si="152"/>
        <v>10.31</v>
      </c>
      <c r="JF77" s="8">
        <f t="shared" si="153"/>
        <v>0</v>
      </c>
      <c r="JG77" s="335">
        <v>6.5372000000000003</v>
      </c>
      <c r="JH77" s="335">
        <v>1</v>
      </c>
      <c r="JI77" s="335">
        <v>6.5373000000000001</v>
      </c>
      <c r="JJ77" s="335">
        <v>1</v>
      </c>
      <c r="JK77" s="335"/>
      <c r="JL77" s="335"/>
      <c r="JM77" s="91">
        <v>51.55</v>
      </c>
      <c r="JN77" s="335">
        <v>11</v>
      </c>
      <c r="JO77" s="91">
        <v>0</v>
      </c>
      <c r="JP77" s="335">
        <v>0</v>
      </c>
      <c r="JQ77" s="71">
        <v>0</v>
      </c>
      <c r="JR77" s="71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6">
        <v>0</v>
      </c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24.2</v>
      </c>
      <c r="LJ77" s="335">
        <v>0</v>
      </c>
      <c r="LK77" s="79">
        <v>24.02</v>
      </c>
      <c r="LL77" s="358">
        <v>0</v>
      </c>
      <c r="LM77" s="79">
        <v>6.5750000000000002</v>
      </c>
      <c r="LN77" s="339">
        <v>0</v>
      </c>
      <c r="LO77" s="75"/>
      <c r="LP77" s="352"/>
      <c r="LQ77" s="322"/>
      <c r="LR77" s="322"/>
      <c r="LS77" s="4">
        <f t="shared" si="167"/>
        <v>54.795000000000002</v>
      </c>
      <c r="LT77" s="4">
        <f t="shared" si="168"/>
        <v>0</v>
      </c>
      <c r="LU77" s="323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46"/>
      <c r="MD77" s="324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40">
        <v>3.87</v>
      </c>
      <c r="ML77" s="92"/>
      <c r="MM77" s="114">
        <v>2.58</v>
      </c>
      <c r="MN77" s="341"/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2">
        <v>0</v>
      </c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7"/>
      <c r="NL77" s="301"/>
      <c r="NM77" s="301">
        <f t="shared" si="185"/>
        <v>0</v>
      </c>
      <c r="NN77" s="301">
        <f t="shared" si="186"/>
        <v>0</v>
      </c>
      <c r="NO77" s="74">
        <v>0.83</v>
      </c>
      <c r="NP77" s="74"/>
      <c r="NQ77" s="74">
        <v>0</v>
      </c>
      <c r="NR77" s="74"/>
      <c r="NS77" s="74">
        <v>1.41</v>
      </c>
      <c r="NT77" s="74"/>
      <c r="NU77" s="351">
        <v>0.45</v>
      </c>
      <c r="NV77" s="351"/>
      <c r="NW77" s="4">
        <f t="shared" si="187"/>
        <v>2.69</v>
      </c>
      <c r="NX77" s="4">
        <f t="shared" si="119"/>
        <v>0</v>
      </c>
      <c r="NY77" s="74">
        <v>10</v>
      </c>
      <c r="NZ77" s="74"/>
      <c r="OA77" s="357">
        <v>0.56000000000000005</v>
      </c>
      <c r="OB77" s="74"/>
      <c r="OC77" s="357">
        <v>0.24</v>
      </c>
      <c r="OD77" s="74"/>
      <c r="OE77" s="74">
        <v>0.12</v>
      </c>
      <c r="OF77" s="74"/>
      <c r="OG77" s="4">
        <f t="shared" si="188"/>
        <v>10.92</v>
      </c>
      <c r="OH77" s="4">
        <f t="shared" si="189"/>
        <v>0</v>
      </c>
      <c r="OI77" s="196">
        <v>1.87</v>
      </c>
      <c r="OJ77" s="301"/>
      <c r="OK77" s="347">
        <v>0.53</v>
      </c>
      <c r="OL77" s="301"/>
      <c r="OM77" s="196">
        <v>0.57999999999999996</v>
      </c>
      <c r="ON77" s="301"/>
      <c r="OO77" s="301">
        <f t="shared" si="190"/>
        <v>2.4000000000000004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>
        <v>5</v>
      </c>
      <c r="Z78" s="78">
        <v>2.2222222222222223</v>
      </c>
      <c r="AA78" s="9"/>
      <c r="AB78" s="285"/>
      <c r="AC78" s="8">
        <f t="shared" si="124"/>
        <v>5</v>
      </c>
      <c r="AD78" s="8">
        <f t="shared" si="125"/>
        <v>2.2222222222222223</v>
      </c>
      <c r="AE78" s="71"/>
      <c r="AF78" s="71"/>
      <c r="AG78" s="71"/>
      <c r="AH78" s="71"/>
      <c r="AI78" s="122">
        <v>6</v>
      </c>
      <c r="AJ78" s="122">
        <v>1.7999999999999998</v>
      </c>
      <c r="AK78" s="359">
        <v>49</v>
      </c>
      <c r="AL78" s="360">
        <v>14.7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55</v>
      </c>
      <c r="AV78" s="4">
        <f t="shared" si="109"/>
        <v>16.5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0</v>
      </c>
      <c r="BF78" s="8">
        <v>0</v>
      </c>
      <c r="BG78" s="295"/>
      <c r="BH78" s="296"/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5"/>
      <c r="CI78" s="91">
        <v>20.6</v>
      </c>
      <c r="CJ78" s="325">
        <v>6.5</v>
      </c>
      <c r="CK78" s="299"/>
      <c r="CL78" s="299"/>
      <c r="CM78" s="326">
        <v>5.15</v>
      </c>
      <c r="CN78" s="327">
        <v>1.5</v>
      </c>
      <c r="CO78" s="8">
        <f t="shared" si="128"/>
        <v>25.75</v>
      </c>
      <c r="CP78" s="8">
        <f t="shared" si="129"/>
        <v>8</v>
      </c>
      <c r="CQ78" s="343">
        <v>247.40625</v>
      </c>
      <c r="CR78" s="343"/>
      <c r="CS78" s="343"/>
      <c r="CT78" s="356"/>
      <c r="CU78" s="344">
        <v>18.556701030927837</v>
      </c>
      <c r="CV78" s="196"/>
      <c r="CW78" s="345">
        <v>63.814432989690722</v>
      </c>
      <c r="CX78" s="300"/>
      <c r="CY78" s="300"/>
      <c r="CZ78" s="300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8">
        <v>42.37</v>
      </c>
      <c r="DL78" s="328">
        <v>14.12</v>
      </c>
      <c r="DM78" s="78">
        <f t="shared" si="134"/>
        <v>42.37</v>
      </c>
      <c r="DN78" s="78">
        <f t="shared" si="135"/>
        <v>14.12</v>
      </c>
      <c r="DO78" s="328">
        <v>41.1</v>
      </c>
      <c r="DP78" s="328">
        <v>13.700000000000001</v>
      </c>
      <c r="DQ78" s="329"/>
      <c r="DR78" s="329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0">
        <v>39.18</v>
      </c>
      <c r="EH78" s="331">
        <v>9.7949999999999999</v>
      </c>
      <c r="EI78" s="94">
        <v>116.36</v>
      </c>
      <c r="EJ78" s="94">
        <v>29.09</v>
      </c>
      <c r="EK78" s="326">
        <v>40.340000000000003</v>
      </c>
      <c r="EL78" s="332">
        <v>10.085000000000001</v>
      </c>
      <c r="EM78" s="333"/>
      <c r="EN78" s="333"/>
      <c r="EO78" s="333"/>
      <c r="EP78" s="333"/>
      <c r="EQ78" s="8">
        <f t="shared" si="137"/>
        <v>195.88</v>
      </c>
      <c r="ER78" s="8">
        <f t="shared" si="138"/>
        <v>48.97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27</v>
      </c>
      <c r="FB78" s="334">
        <v>0</v>
      </c>
      <c r="FC78" s="114">
        <v>28</v>
      </c>
      <c r="FD78" s="327"/>
      <c r="FE78" s="8"/>
      <c r="FF78" s="8"/>
      <c r="FG78" s="305"/>
      <c r="FH78" s="306"/>
      <c r="FI78" s="8"/>
      <c r="FJ78" s="8"/>
      <c r="FK78" s="8"/>
      <c r="FL78" s="8"/>
      <c r="FM78" s="327"/>
      <c r="FN78" s="327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7"/>
      <c r="GL78" s="297"/>
      <c r="GM78" s="309"/>
      <c r="GN78" s="310"/>
      <c r="GO78" s="299">
        <v>3</v>
      </c>
      <c r="GP78" s="311">
        <v>0</v>
      </c>
      <c r="GQ78" s="311"/>
      <c r="GR78" s="311"/>
      <c r="GS78" s="310"/>
      <c r="GT78" s="310"/>
      <c r="GU78" s="310">
        <v>3</v>
      </c>
      <c r="GV78" s="310">
        <v>0</v>
      </c>
      <c r="GW78" s="310"/>
      <c r="GX78" s="310"/>
      <c r="GY78" s="310">
        <v>2.4</v>
      </c>
      <c r="GZ78" s="310">
        <v>0</v>
      </c>
      <c r="HA78" s="8">
        <f t="shared" si="145"/>
        <v>8.4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400</v>
      </c>
      <c r="HR78" s="285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2.8</v>
      </c>
      <c r="HZ78" s="335">
        <v>0.7</v>
      </c>
      <c r="IA78" s="312"/>
      <c r="IB78" s="304"/>
      <c r="IC78" s="337">
        <v>12</v>
      </c>
      <c r="ID78" s="130">
        <v>3</v>
      </c>
      <c r="IE78" s="313"/>
      <c r="IF78" s="313"/>
      <c r="IG78" s="8">
        <f t="shared" si="192"/>
        <v>14.8</v>
      </c>
      <c r="IH78" s="8">
        <f t="shared" si="151"/>
        <v>3.7</v>
      </c>
      <c r="II78" s="8"/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5"/>
      <c r="JD78" s="285"/>
      <c r="JE78" s="8">
        <f t="shared" si="152"/>
        <v>10.31</v>
      </c>
      <c r="JF78" s="8">
        <f t="shared" si="153"/>
        <v>0</v>
      </c>
      <c r="JG78" s="335">
        <v>6.5372000000000003</v>
      </c>
      <c r="JH78" s="335">
        <v>1</v>
      </c>
      <c r="JI78" s="335">
        <v>6.5373000000000001</v>
      </c>
      <c r="JJ78" s="335">
        <v>1</v>
      </c>
      <c r="JK78" s="335"/>
      <c r="JL78" s="335"/>
      <c r="JM78" s="91">
        <v>51.55</v>
      </c>
      <c r="JN78" s="335">
        <v>11</v>
      </c>
      <c r="JO78" s="91">
        <v>0</v>
      </c>
      <c r="JP78" s="335">
        <v>0</v>
      </c>
      <c r="JQ78" s="71">
        <v>0</v>
      </c>
      <c r="JR78" s="71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6">
        <v>0</v>
      </c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24.2</v>
      </c>
      <c r="LJ78" s="335">
        <v>0</v>
      </c>
      <c r="LK78" s="79">
        <v>24.02</v>
      </c>
      <c r="LL78" s="358">
        <v>0</v>
      </c>
      <c r="LM78" s="79">
        <v>6.5750000000000002</v>
      </c>
      <c r="LN78" s="339">
        <v>0</v>
      </c>
      <c r="LO78" s="75"/>
      <c r="LP78" s="352"/>
      <c r="LQ78" s="322"/>
      <c r="LR78" s="322"/>
      <c r="LS78" s="4">
        <f t="shared" si="167"/>
        <v>54.795000000000002</v>
      </c>
      <c r="LT78" s="4">
        <f t="shared" si="168"/>
        <v>0</v>
      </c>
      <c r="LU78" s="323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46"/>
      <c r="MD78" s="324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40">
        <v>3</v>
      </c>
      <c r="ML78" s="92"/>
      <c r="MM78" s="114">
        <v>2</v>
      </c>
      <c r="MN78" s="341"/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2">
        <v>0</v>
      </c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7"/>
      <c r="NL78" s="301"/>
      <c r="NM78" s="301">
        <f t="shared" si="185"/>
        <v>0</v>
      </c>
      <c r="NN78" s="301">
        <f t="shared" si="186"/>
        <v>0</v>
      </c>
      <c r="NO78" s="74">
        <v>0.43</v>
      </c>
      <c r="NP78" s="74"/>
      <c r="NQ78" s="74">
        <v>0</v>
      </c>
      <c r="NR78" s="74"/>
      <c r="NS78" s="74">
        <v>0.72</v>
      </c>
      <c r="NT78" s="74"/>
      <c r="NU78" s="351">
        <v>0.23</v>
      </c>
      <c r="NV78" s="351"/>
      <c r="NW78" s="4">
        <f t="shared" si="187"/>
        <v>1.38</v>
      </c>
      <c r="NX78" s="4">
        <f t="shared" si="119"/>
        <v>0</v>
      </c>
      <c r="NY78" s="74">
        <v>9.3000000000000007</v>
      </c>
      <c r="NZ78" s="74"/>
      <c r="OA78" s="357">
        <v>0.01</v>
      </c>
      <c r="OB78" s="74"/>
      <c r="OC78" s="357">
        <v>0</v>
      </c>
      <c r="OD78" s="74"/>
      <c r="OE78" s="74">
        <v>0</v>
      </c>
      <c r="OF78" s="74"/>
      <c r="OG78" s="4">
        <f t="shared" si="188"/>
        <v>9.31</v>
      </c>
      <c r="OH78" s="4">
        <f t="shared" si="189"/>
        <v>0</v>
      </c>
      <c r="OI78" s="196">
        <v>1.53</v>
      </c>
      <c r="OJ78" s="301"/>
      <c r="OK78" s="347">
        <v>0.43</v>
      </c>
      <c r="OL78" s="301"/>
      <c r="OM78" s="196">
        <v>0.47</v>
      </c>
      <c r="ON78" s="301"/>
      <c r="OO78" s="301">
        <f t="shared" si="190"/>
        <v>1.96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>
        <v>5</v>
      </c>
      <c r="Z79" s="78">
        <v>2.2222222222222223</v>
      </c>
      <c r="AA79" s="9"/>
      <c r="AB79" s="285"/>
      <c r="AC79" s="8">
        <f t="shared" si="124"/>
        <v>5</v>
      </c>
      <c r="AD79" s="8">
        <f t="shared" si="125"/>
        <v>2.2222222222222223</v>
      </c>
      <c r="AE79" s="71"/>
      <c r="AF79" s="71"/>
      <c r="AG79" s="71"/>
      <c r="AH79" s="71"/>
      <c r="AI79" s="122">
        <v>6</v>
      </c>
      <c r="AJ79" s="122">
        <v>1.7999999999999998</v>
      </c>
      <c r="AK79" s="359">
        <v>49</v>
      </c>
      <c r="AL79" s="360">
        <v>14.7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55</v>
      </c>
      <c r="AV79" s="4">
        <f t="shared" si="109"/>
        <v>16.5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0</v>
      </c>
      <c r="BF79" s="8">
        <v>0</v>
      </c>
      <c r="BG79" s="295"/>
      <c r="BH79" s="296"/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5"/>
      <c r="CI79" s="91">
        <v>20.6</v>
      </c>
      <c r="CJ79" s="325">
        <v>6.5</v>
      </c>
      <c r="CK79" s="299"/>
      <c r="CL79" s="299"/>
      <c r="CM79" s="326">
        <v>5.15</v>
      </c>
      <c r="CN79" s="327">
        <v>1.5</v>
      </c>
      <c r="CO79" s="8">
        <f t="shared" si="128"/>
        <v>25.75</v>
      </c>
      <c r="CP79" s="8">
        <f t="shared" si="129"/>
        <v>8</v>
      </c>
      <c r="CQ79" s="343">
        <v>247.40625</v>
      </c>
      <c r="CR79" s="343"/>
      <c r="CS79" s="343"/>
      <c r="CT79" s="356"/>
      <c r="CU79" s="344">
        <v>18.556701030927837</v>
      </c>
      <c r="CV79" s="196"/>
      <c r="CW79" s="345">
        <v>63.814432989690722</v>
      </c>
      <c r="CX79" s="300"/>
      <c r="CY79" s="300"/>
      <c r="CZ79" s="300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8">
        <v>42.37</v>
      </c>
      <c r="DL79" s="328">
        <v>14.12</v>
      </c>
      <c r="DM79" s="78">
        <f t="shared" si="134"/>
        <v>42.37</v>
      </c>
      <c r="DN79" s="78">
        <f t="shared" si="135"/>
        <v>14.12</v>
      </c>
      <c r="DO79" s="328">
        <v>41.1</v>
      </c>
      <c r="DP79" s="328">
        <v>13.700000000000001</v>
      </c>
      <c r="DQ79" s="329"/>
      <c r="DR79" s="329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0">
        <v>39.18</v>
      </c>
      <c r="EH79" s="331">
        <v>9.7949999999999999</v>
      </c>
      <c r="EI79" s="94">
        <v>116.36</v>
      </c>
      <c r="EJ79" s="94">
        <v>29.09</v>
      </c>
      <c r="EK79" s="326">
        <v>40.340000000000003</v>
      </c>
      <c r="EL79" s="332">
        <v>10.085000000000001</v>
      </c>
      <c r="EM79" s="333"/>
      <c r="EN79" s="333"/>
      <c r="EO79" s="333"/>
      <c r="EP79" s="333"/>
      <c r="EQ79" s="8">
        <f t="shared" si="137"/>
        <v>195.88</v>
      </c>
      <c r="ER79" s="8">
        <f t="shared" si="138"/>
        <v>48.97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27</v>
      </c>
      <c r="FB79" s="334">
        <v>0</v>
      </c>
      <c r="FC79" s="114">
        <v>28</v>
      </c>
      <c r="FD79" s="327"/>
      <c r="FE79" s="8"/>
      <c r="FF79" s="8"/>
      <c r="FG79" s="305"/>
      <c r="FH79" s="306"/>
      <c r="FI79" s="8"/>
      <c r="FJ79" s="8"/>
      <c r="FK79" s="8"/>
      <c r="FL79" s="8"/>
      <c r="FM79" s="327"/>
      <c r="FN79" s="327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7"/>
      <c r="GL79" s="297"/>
      <c r="GM79" s="309"/>
      <c r="GN79" s="310"/>
      <c r="GO79" s="299">
        <v>3</v>
      </c>
      <c r="GP79" s="311">
        <v>0</v>
      </c>
      <c r="GQ79" s="311"/>
      <c r="GR79" s="311"/>
      <c r="GS79" s="310"/>
      <c r="GT79" s="310"/>
      <c r="GU79" s="310">
        <v>6</v>
      </c>
      <c r="GV79" s="310">
        <v>0</v>
      </c>
      <c r="GW79" s="310"/>
      <c r="GX79" s="310"/>
      <c r="GY79" s="310">
        <v>2.4</v>
      </c>
      <c r="GZ79" s="310">
        <v>0</v>
      </c>
      <c r="HA79" s="8">
        <f t="shared" si="145"/>
        <v>11.4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400</v>
      </c>
      <c r="HR79" s="285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2.8</v>
      </c>
      <c r="HZ79" s="335">
        <v>0.7</v>
      </c>
      <c r="IA79" s="312"/>
      <c r="IB79" s="304"/>
      <c r="IC79" s="337">
        <v>12</v>
      </c>
      <c r="ID79" s="130">
        <v>3</v>
      </c>
      <c r="IE79" s="313"/>
      <c r="IF79" s="313"/>
      <c r="IG79" s="8">
        <f t="shared" si="192"/>
        <v>14.8</v>
      </c>
      <c r="IH79" s="8">
        <f t="shared" si="151"/>
        <v>3.7</v>
      </c>
      <c r="II79" s="8"/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5"/>
      <c r="JD79" s="285"/>
      <c r="JE79" s="8">
        <f t="shared" si="152"/>
        <v>10.31</v>
      </c>
      <c r="JF79" s="8">
        <f t="shared" si="153"/>
        <v>0</v>
      </c>
      <c r="JG79" s="335">
        <v>6.5372000000000003</v>
      </c>
      <c r="JH79" s="335">
        <v>1</v>
      </c>
      <c r="JI79" s="335">
        <v>6.5373000000000001</v>
      </c>
      <c r="JJ79" s="335">
        <v>1</v>
      </c>
      <c r="JK79" s="335"/>
      <c r="JL79" s="335"/>
      <c r="JM79" s="91">
        <v>51.55</v>
      </c>
      <c r="JN79" s="335">
        <v>11</v>
      </c>
      <c r="JO79" s="91">
        <v>0</v>
      </c>
      <c r="JP79" s="335">
        <v>0</v>
      </c>
      <c r="JQ79" s="71">
        <v>0</v>
      </c>
      <c r="JR79" s="71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6">
        <v>0</v>
      </c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24.2</v>
      </c>
      <c r="LJ79" s="335">
        <v>0</v>
      </c>
      <c r="LK79" s="79">
        <v>24.02</v>
      </c>
      <c r="LL79" s="358">
        <v>0</v>
      </c>
      <c r="LM79" s="79">
        <v>6.5750000000000002</v>
      </c>
      <c r="LN79" s="339">
        <v>0</v>
      </c>
      <c r="LO79" s="75"/>
      <c r="LP79" s="352"/>
      <c r="LQ79" s="322"/>
      <c r="LR79" s="322"/>
      <c r="LS79" s="4">
        <f t="shared" si="167"/>
        <v>54.795000000000002</v>
      </c>
      <c r="LT79" s="4">
        <f t="shared" si="168"/>
        <v>0</v>
      </c>
      <c r="LU79" s="323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46"/>
      <c r="MD79" s="324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40">
        <v>2.4</v>
      </c>
      <c r="ML79" s="92"/>
      <c r="MM79" s="114">
        <v>1.6</v>
      </c>
      <c r="MN79" s="341"/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2">
        <v>0</v>
      </c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7"/>
      <c r="NL79" s="301"/>
      <c r="NM79" s="301">
        <f t="shared" si="185"/>
        <v>0</v>
      </c>
      <c r="NN79" s="301">
        <f t="shared" si="186"/>
        <v>0</v>
      </c>
      <c r="NO79" s="74">
        <v>0.48</v>
      </c>
      <c r="NP79" s="74"/>
      <c r="NQ79" s="74">
        <v>0</v>
      </c>
      <c r="NR79" s="74"/>
      <c r="NS79" s="74">
        <v>0.81</v>
      </c>
      <c r="NT79" s="74"/>
      <c r="NU79" s="351">
        <v>0.26</v>
      </c>
      <c r="NV79" s="351"/>
      <c r="NW79" s="4">
        <f t="shared" si="187"/>
        <v>1.55</v>
      </c>
      <c r="NX79" s="4">
        <f t="shared" si="119"/>
        <v>0</v>
      </c>
      <c r="NY79" s="74">
        <v>7.5</v>
      </c>
      <c r="NZ79" s="74"/>
      <c r="OA79" s="357">
        <v>0.02</v>
      </c>
      <c r="OB79" s="74"/>
      <c r="OC79" s="357">
        <v>0</v>
      </c>
      <c r="OD79" s="74"/>
      <c r="OE79" s="74">
        <v>0</v>
      </c>
      <c r="OF79" s="74"/>
      <c r="OG79" s="4">
        <f t="shared" si="188"/>
        <v>7.52</v>
      </c>
      <c r="OH79" s="4">
        <f t="shared" si="189"/>
        <v>0</v>
      </c>
      <c r="OI79" s="196">
        <v>1.28</v>
      </c>
      <c r="OJ79" s="301"/>
      <c r="OK79" s="347">
        <v>0.36</v>
      </c>
      <c r="OL79" s="301"/>
      <c r="OM79" s="196">
        <v>0.39</v>
      </c>
      <c r="ON79" s="301"/>
      <c r="OO79" s="301">
        <f t="shared" si="190"/>
        <v>1.6400000000000001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>
        <v>5</v>
      </c>
      <c r="Z80" s="78">
        <v>2.2222222222222223</v>
      </c>
      <c r="AA80" s="9"/>
      <c r="AB80" s="285"/>
      <c r="AC80" s="8">
        <f t="shared" si="124"/>
        <v>5</v>
      </c>
      <c r="AD80" s="8">
        <f t="shared" si="125"/>
        <v>2.2222222222222223</v>
      </c>
      <c r="AE80" s="71"/>
      <c r="AF80" s="71"/>
      <c r="AG80" s="71"/>
      <c r="AH80" s="71"/>
      <c r="AI80" s="122">
        <v>6</v>
      </c>
      <c r="AJ80" s="122">
        <v>1.7999999999999998</v>
      </c>
      <c r="AK80" s="359">
        <v>49</v>
      </c>
      <c r="AL80" s="360">
        <v>14.7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55</v>
      </c>
      <c r="AV80" s="4">
        <f t="shared" si="109"/>
        <v>16.5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0</v>
      </c>
      <c r="BF80" s="8">
        <v>0</v>
      </c>
      <c r="BG80" s="295"/>
      <c r="BH80" s="296"/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5"/>
      <c r="CI80" s="91">
        <v>20.6</v>
      </c>
      <c r="CJ80" s="325">
        <v>6.5</v>
      </c>
      <c r="CK80" s="299"/>
      <c r="CL80" s="299"/>
      <c r="CM80" s="326">
        <v>5.15</v>
      </c>
      <c r="CN80" s="327">
        <v>1.5</v>
      </c>
      <c r="CO80" s="8">
        <f t="shared" si="128"/>
        <v>25.75</v>
      </c>
      <c r="CP80" s="8">
        <f t="shared" si="129"/>
        <v>8</v>
      </c>
      <c r="CQ80" s="343">
        <v>247.40625</v>
      </c>
      <c r="CR80" s="343"/>
      <c r="CS80" s="343"/>
      <c r="CT80" s="356"/>
      <c r="CU80" s="344">
        <v>18.556701030927837</v>
      </c>
      <c r="CV80" s="196"/>
      <c r="CW80" s="345">
        <v>63.814432989690722</v>
      </c>
      <c r="CX80" s="300"/>
      <c r="CY80" s="300"/>
      <c r="CZ80" s="300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8">
        <v>42.37</v>
      </c>
      <c r="DL80" s="328">
        <v>14.12</v>
      </c>
      <c r="DM80" s="78">
        <f t="shared" si="134"/>
        <v>42.37</v>
      </c>
      <c r="DN80" s="78">
        <f t="shared" si="135"/>
        <v>14.12</v>
      </c>
      <c r="DO80" s="328">
        <v>41.1</v>
      </c>
      <c r="DP80" s="328">
        <v>13.700000000000001</v>
      </c>
      <c r="DQ80" s="329"/>
      <c r="DR80" s="329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0">
        <v>39.18</v>
      </c>
      <c r="EH80" s="331">
        <v>9.7949999999999999</v>
      </c>
      <c r="EI80" s="94">
        <v>116.36</v>
      </c>
      <c r="EJ80" s="94">
        <v>29.09</v>
      </c>
      <c r="EK80" s="326">
        <v>40.340000000000003</v>
      </c>
      <c r="EL80" s="332">
        <v>10.085000000000001</v>
      </c>
      <c r="EM80" s="333"/>
      <c r="EN80" s="333"/>
      <c r="EO80" s="333"/>
      <c r="EP80" s="333"/>
      <c r="EQ80" s="8">
        <f t="shared" si="137"/>
        <v>195.88</v>
      </c>
      <c r="ER80" s="8">
        <f t="shared" si="138"/>
        <v>48.97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27</v>
      </c>
      <c r="FB80" s="334">
        <v>0</v>
      </c>
      <c r="FC80" s="114">
        <v>28</v>
      </c>
      <c r="FD80" s="327"/>
      <c r="FE80" s="8"/>
      <c r="FF80" s="8"/>
      <c r="FG80" s="305"/>
      <c r="FH80" s="306"/>
      <c r="FI80" s="8"/>
      <c r="FJ80" s="8"/>
      <c r="FK80" s="8"/>
      <c r="FL80" s="8"/>
      <c r="FM80" s="327"/>
      <c r="FN80" s="327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7"/>
      <c r="GL80" s="297"/>
      <c r="GM80" s="309"/>
      <c r="GN80" s="310"/>
      <c r="GO80" s="299">
        <v>3</v>
      </c>
      <c r="GP80" s="311">
        <v>0</v>
      </c>
      <c r="GQ80" s="311"/>
      <c r="GR80" s="311"/>
      <c r="GS80" s="310"/>
      <c r="GT80" s="310"/>
      <c r="GU80" s="310">
        <v>6</v>
      </c>
      <c r="GV80" s="310">
        <v>0</v>
      </c>
      <c r="GW80" s="310"/>
      <c r="GX80" s="310"/>
      <c r="GY80" s="310">
        <v>2.4</v>
      </c>
      <c r="GZ80" s="310">
        <v>0</v>
      </c>
      <c r="HA80" s="8">
        <f t="shared" si="145"/>
        <v>11.4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400</v>
      </c>
      <c r="HR80" s="285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2.8</v>
      </c>
      <c r="HZ80" s="335">
        <v>0.7</v>
      </c>
      <c r="IA80" s="312"/>
      <c r="IB80" s="304"/>
      <c r="IC80" s="337">
        <v>12</v>
      </c>
      <c r="ID80" s="130">
        <v>3</v>
      </c>
      <c r="IE80" s="313"/>
      <c r="IF80" s="313"/>
      <c r="IG80" s="8">
        <f t="shared" si="192"/>
        <v>14.8</v>
      </c>
      <c r="IH80" s="8">
        <f t="shared" si="151"/>
        <v>3.7</v>
      </c>
      <c r="II80" s="8"/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5"/>
      <c r="JD80" s="285"/>
      <c r="JE80" s="8">
        <f t="shared" si="152"/>
        <v>10.31</v>
      </c>
      <c r="JF80" s="8">
        <f t="shared" si="153"/>
        <v>0</v>
      </c>
      <c r="JG80" s="335">
        <v>6.5372000000000003</v>
      </c>
      <c r="JH80" s="335">
        <v>1</v>
      </c>
      <c r="JI80" s="335">
        <v>6.5373000000000001</v>
      </c>
      <c r="JJ80" s="335">
        <v>1</v>
      </c>
      <c r="JK80" s="335"/>
      <c r="JL80" s="335"/>
      <c r="JM80" s="91">
        <v>51.55</v>
      </c>
      <c r="JN80" s="335">
        <v>11</v>
      </c>
      <c r="JO80" s="91">
        <v>0</v>
      </c>
      <c r="JP80" s="335">
        <v>0</v>
      </c>
      <c r="JQ80" s="71">
        <v>0</v>
      </c>
      <c r="JR80" s="71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6">
        <v>0</v>
      </c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24.2</v>
      </c>
      <c r="LJ80" s="335">
        <v>0</v>
      </c>
      <c r="LK80" s="79">
        <v>24.02</v>
      </c>
      <c r="LL80" s="358">
        <v>0</v>
      </c>
      <c r="LM80" s="79">
        <v>6.5750000000000002</v>
      </c>
      <c r="LN80" s="339">
        <v>0</v>
      </c>
      <c r="LO80" s="75"/>
      <c r="LP80" s="352"/>
      <c r="LQ80" s="322"/>
      <c r="LR80" s="322"/>
      <c r="LS80" s="4">
        <f t="shared" si="167"/>
        <v>54.795000000000002</v>
      </c>
      <c r="LT80" s="4">
        <f t="shared" si="168"/>
        <v>0</v>
      </c>
      <c r="LU80" s="323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46"/>
      <c r="MD80" s="324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40">
        <v>1.71</v>
      </c>
      <c r="ML80" s="92"/>
      <c r="MM80" s="114">
        <v>1.1400000000000001</v>
      </c>
      <c r="MN80" s="341"/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2">
        <v>0</v>
      </c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7"/>
      <c r="NL80" s="301"/>
      <c r="NM80" s="301">
        <f t="shared" si="185"/>
        <v>0</v>
      </c>
      <c r="NN80" s="301">
        <f t="shared" si="186"/>
        <v>0</v>
      </c>
      <c r="NO80" s="74">
        <v>0.54</v>
      </c>
      <c r="NP80" s="74"/>
      <c r="NQ80" s="74">
        <v>0</v>
      </c>
      <c r="NR80" s="74"/>
      <c r="NS80" s="74">
        <v>0.92</v>
      </c>
      <c r="NT80" s="74"/>
      <c r="NU80" s="351">
        <v>0.28999999999999998</v>
      </c>
      <c r="NV80" s="351"/>
      <c r="NW80" s="4">
        <f t="shared" si="187"/>
        <v>1.75</v>
      </c>
      <c r="NX80" s="4">
        <f t="shared" si="119"/>
        <v>0</v>
      </c>
      <c r="NY80" s="74">
        <v>5</v>
      </c>
      <c r="NZ80" s="74"/>
      <c r="OA80" s="357">
        <v>0.03</v>
      </c>
      <c r="OB80" s="74"/>
      <c r="OC80" s="357">
        <v>0.01</v>
      </c>
      <c r="OD80" s="74"/>
      <c r="OE80" s="74">
        <v>0</v>
      </c>
      <c r="OF80" s="74"/>
      <c r="OG80" s="4">
        <f t="shared" si="188"/>
        <v>5.04</v>
      </c>
      <c r="OH80" s="4">
        <f t="shared" si="189"/>
        <v>0</v>
      </c>
      <c r="OI80" s="196">
        <v>1.02</v>
      </c>
      <c r="OJ80" s="301"/>
      <c r="OK80" s="347">
        <v>0.28999999999999998</v>
      </c>
      <c r="OL80" s="301"/>
      <c r="OM80" s="196">
        <v>0.32</v>
      </c>
      <c r="ON80" s="301"/>
      <c r="OO80" s="301">
        <f t="shared" si="190"/>
        <v>1.31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>
        <v>5</v>
      </c>
      <c r="Z81" s="78">
        <v>2.2222222222222223</v>
      </c>
      <c r="AA81" s="9"/>
      <c r="AB81" s="285"/>
      <c r="AC81" s="8">
        <f t="shared" si="124"/>
        <v>5</v>
      </c>
      <c r="AD81" s="8">
        <f t="shared" si="125"/>
        <v>2.2222222222222223</v>
      </c>
      <c r="AE81" s="71"/>
      <c r="AF81" s="71"/>
      <c r="AG81" s="71"/>
      <c r="AH81" s="71"/>
      <c r="AI81" s="122">
        <v>6</v>
      </c>
      <c r="AJ81" s="122">
        <v>1.7999999999999998</v>
      </c>
      <c r="AK81" s="359">
        <v>49</v>
      </c>
      <c r="AL81" s="360">
        <v>14.7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55</v>
      </c>
      <c r="AV81" s="4">
        <f t="shared" si="109"/>
        <v>16.5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0</v>
      </c>
      <c r="BF81" s="8">
        <v>0</v>
      </c>
      <c r="BG81" s="295"/>
      <c r="BH81" s="296"/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5"/>
      <c r="CI81" s="91">
        <v>20.6</v>
      </c>
      <c r="CJ81" s="325">
        <v>6.5</v>
      </c>
      <c r="CK81" s="299"/>
      <c r="CL81" s="299"/>
      <c r="CM81" s="326">
        <v>5.15</v>
      </c>
      <c r="CN81" s="327">
        <v>1.5</v>
      </c>
      <c r="CO81" s="8">
        <f t="shared" si="128"/>
        <v>25.75</v>
      </c>
      <c r="CP81" s="8">
        <f t="shared" si="129"/>
        <v>8</v>
      </c>
      <c r="CQ81" s="343">
        <v>247.40625</v>
      </c>
      <c r="CR81" s="343"/>
      <c r="CS81" s="343"/>
      <c r="CT81" s="356"/>
      <c r="CU81" s="344">
        <v>18.556701030927837</v>
      </c>
      <c r="CV81" s="196"/>
      <c r="CW81" s="345">
        <v>63.814432989690722</v>
      </c>
      <c r="CX81" s="300"/>
      <c r="CY81" s="300"/>
      <c r="CZ81" s="300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8">
        <v>42.37</v>
      </c>
      <c r="DL81" s="328">
        <v>14.12</v>
      </c>
      <c r="DM81" s="78">
        <f t="shared" si="134"/>
        <v>42.37</v>
      </c>
      <c r="DN81" s="78">
        <f t="shared" si="135"/>
        <v>14.12</v>
      </c>
      <c r="DO81" s="328">
        <v>41.1</v>
      </c>
      <c r="DP81" s="328">
        <v>13.700000000000001</v>
      </c>
      <c r="DQ81" s="329"/>
      <c r="DR81" s="329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0">
        <v>39.18</v>
      </c>
      <c r="EH81" s="331">
        <v>9.7949999999999999</v>
      </c>
      <c r="EI81" s="94">
        <v>116.36</v>
      </c>
      <c r="EJ81" s="94">
        <v>29.09</v>
      </c>
      <c r="EK81" s="326">
        <v>40.340000000000003</v>
      </c>
      <c r="EL81" s="332">
        <v>10.085000000000001</v>
      </c>
      <c r="EM81" s="333"/>
      <c r="EN81" s="333"/>
      <c r="EO81" s="333"/>
      <c r="EP81" s="333"/>
      <c r="EQ81" s="8">
        <f t="shared" si="137"/>
        <v>195.88</v>
      </c>
      <c r="ER81" s="8">
        <f t="shared" si="138"/>
        <v>48.97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27</v>
      </c>
      <c r="FB81" s="334">
        <v>0</v>
      </c>
      <c r="FC81" s="114">
        <v>28</v>
      </c>
      <c r="FD81" s="327"/>
      <c r="FE81" s="8"/>
      <c r="FF81" s="8"/>
      <c r="FG81" s="305"/>
      <c r="FH81" s="306"/>
      <c r="FI81" s="8"/>
      <c r="FJ81" s="8"/>
      <c r="FK81" s="8"/>
      <c r="FL81" s="8"/>
      <c r="FM81" s="327"/>
      <c r="FN81" s="327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7"/>
      <c r="GL81" s="297"/>
      <c r="GM81" s="309"/>
      <c r="GN81" s="310"/>
      <c r="GO81" s="299">
        <v>3</v>
      </c>
      <c r="GP81" s="311">
        <v>0</v>
      </c>
      <c r="GQ81" s="311"/>
      <c r="GR81" s="311"/>
      <c r="GS81" s="310"/>
      <c r="GT81" s="310"/>
      <c r="GU81" s="310">
        <v>6</v>
      </c>
      <c r="GV81" s="310">
        <v>0</v>
      </c>
      <c r="GW81" s="310"/>
      <c r="GX81" s="310"/>
      <c r="GY81" s="310">
        <v>2.4</v>
      </c>
      <c r="GZ81" s="310">
        <v>0</v>
      </c>
      <c r="HA81" s="8">
        <f t="shared" si="145"/>
        <v>11.4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400</v>
      </c>
      <c r="HR81" s="285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2.8</v>
      </c>
      <c r="HZ81" s="335">
        <v>0.7</v>
      </c>
      <c r="IA81" s="312"/>
      <c r="IB81" s="304"/>
      <c r="IC81" s="337">
        <v>12</v>
      </c>
      <c r="ID81" s="130">
        <v>3</v>
      </c>
      <c r="IE81" s="313"/>
      <c r="IF81" s="313"/>
      <c r="IG81" s="8">
        <f t="shared" si="192"/>
        <v>14.8</v>
      </c>
      <c r="IH81" s="8">
        <f t="shared" si="151"/>
        <v>3.7</v>
      </c>
      <c r="II81" s="8"/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5"/>
      <c r="JD81" s="285"/>
      <c r="JE81" s="8">
        <f t="shared" si="152"/>
        <v>10.31</v>
      </c>
      <c r="JF81" s="8">
        <f t="shared" si="153"/>
        <v>0</v>
      </c>
      <c r="JG81" s="335">
        <v>6.5372000000000003</v>
      </c>
      <c r="JH81" s="335">
        <v>1</v>
      </c>
      <c r="JI81" s="335">
        <v>6.5373000000000001</v>
      </c>
      <c r="JJ81" s="335">
        <v>1</v>
      </c>
      <c r="JK81" s="335"/>
      <c r="JL81" s="335"/>
      <c r="JM81" s="91">
        <v>51.55</v>
      </c>
      <c r="JN81" s="335">
        <v>11</v>
      </c>
      <c r="JO81" s="91">
        <v>0</v>
      </c>
      <c r="JP81" s="335">
        <v>0</v>
      </c>
      <c r="JQ81" s="71">
        <v>0</v>
      </c>
      <c r="JR81" s="71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6">
        <v>0</v>
      </c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24.2</v>
      </c>
      <c r="LJ81" s="335">
        <v>0</v>
      </c>
      <c r="LK81" s="79">
        <v>24.02</v>
      </c>
      <c r="LL81" s="358">
        <v>0</v>
      </c>
      <c r="LM81" s="79">
        <v>6.5750000000000002</v>
      </c>
      <c r="LN81" s="339">
        <v>0</v>
      </c>
      <c r="LO81" s="75"/>
      <c r="LP81" s="352"/>
      <c r="LQ81" s="322"/>
      <c r="LR81" s="322"/>
      <c r="LS81" s="4">
        <f t="shared" si="167"/>
        <v>54.795000000000002</v>
      </c>
      <c r="LT81" s="4">
        <f t="shared" si="168"/>
        <v>0</v>
      </c>
      <c r="LU81" s="323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46"/>
      <c r="MD81" s="324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40">
        <v>1.5</v>
      </c>
      <c r="ML81" s="92"/>
      <c r="MM81" s="114">
        <v>1</v>
      </c>
      <c r="MN81" s="341"/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2">
        <v>0</v>
      </c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7"/>
      <c r="NL81" s="301"/>
      <c r="NM81" s="301">
        <f t="shared" si="185"/>
        <v>0</v>
      </c>
      <c r="NN81" s="301">
        <f t="shared" si="186"/>
        <v>0</v>
      </c>
      <c r="NO81" s="74">
        <v>0.36</v>
      </c>
      <c r="NP81" s="74"/>
      <c r="NQ81" s="74">
        <v>0</v>
      </c>
      <c r="NR81" s="74"/>
      <c r="NS81" s="74">
        <v>0.61</v>
      </c>
      <c r="NT81" s="74"/>
      <c r="NU81" s="351">
        <v>0.19</v>
      </c>
      <c r="NV81" s="351"/>
      <c r="NW81" s="4">
        <f t="shared" si="187"/>
        <v>1.1599999999999999</v>
      </c>
      <c r="NX81" s="4">
        <f t="shared" si="119"/>
        <v>0</v>
      </c>
      <c r="NY81" s="74">
        <v>3.3</v>
      </c>
      <c r="NZ81" s="74"/>
      <c r="OA81" s="357">
        <v>0.06</v>
      </c>
      <c r="OB81" s="74"/>
      <c r="OC81" s="357">
        <v>0.02</v>
      </c>
      <c r="OD81" s="74"/>
      <c r="OE81" s="74">
        <v>0.01</v>
      </c>
      <c r="OF81" s="74"/>
      <c r="OG81" s="4">
        <f t="shared" si="188"/>
        <v>3.3899999999999997</v>
      </c>
      <c r="OH81" s="4">
        <f t="shared" si="189"/>
        <v>0</v>
      </c>
      <c r="OI81" s="196">
        <v>0.69</v>
      </c>
      <c r="OJ81" s="301"/>
      <c r="OK81" s="347">
        <v>0.2</v>
      </c>
      <c r="OL81" s="301"/>
      <c r="OM81" s="196">
        <v>0.21</v>
      </c>
      <c r="ON81" s="301"/>
      <c r="OO81" s="301">
        <f t="shared" si="190"/>
        <v>0.8899999999999999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>
        <v>5</v>
      </c>
      <c r="Z82" s="78">
        <v>2.2222222222222223</v>
      </c>
      <c r="AA82" s="9"/>
      <c r="AB82" s="285"/>
      <c r="AC82" s="8">
        <f t="shared" si="124"/>
        <v>5</v>
      </c>
      <c r="AD82" s="8">
        <f t="shared" si="125"/>
        <v>2.2222222222222223</v>
      </c>
      <c r="AE82" s="71"/>
      <c r="AF82" s="71"/>
      <c r="AG82" s="71"/>
      <c r="AH82" s="71"/>
      <c r="AI82" s="122">
        <v>6</v>
      </c>
      <c r="AJ82" s="122">
        <v>1.7999999999999998</v>
      </c>
      <c r="AK82" s="359">
        <v>49</v>
      </c>
      <c r="AL82" s="360">
        <v>14.7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55</v>
      </c>
      <c r="AV82" s="4">
        <f t="shared" si="109"/>
        <v>16.5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0</v>
      </c>
      <c r="BF82" s="8">
        <v>0</v>
      </c>
      <c r="BG82" s="295"/>
      <c r="BH82" s="296"/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5"/>
      <c r="CI82" s="91">
        <v>20.6</v>
      </c>
      <c r="CJ82" s="325">
        <v>6.5</v>
      </c>
      <c r="CK82" s="299"/>
      <c r="CL82" s="299"/>
      <c r="CM82" s="326">
        <v>5.15</v>
      </c>
      <c r="CN82" s="327">
        <v>1.5</v>
      </c>
      <c r="CO82" s="8">
        <f t="shared" si="128"/>
        <v>25.75</v>
      </c>
      <c r="CP82" s="8">
        <f t="shared" si="129"/>
        <v>8</v>
      </c>
      <c r="CQ82" s="343">
        <v>247.40625</v>
      </c>
      <c r="CR82" s="343"/>
      <c r="CS82" s="343"/>
      <c r="CT82" s="356"/>
      <c r="CU82" s="344">
        <v>18.556701030927837</v>
      </c>
      <c r="CV82" s="196"/>
      <c r="CW82" s="345">
        <v>63.814432989690722</v>
      </c>
      <c r="CX82" s="300"/>
      <c r="CY82" s="300"/>
      <c r="CZ82" s="300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8">
        <v>42.37</v>
      </c>
      <c r="DL82" s="328">
        <v>14.12</v>
      </c>
      <c r="DM82" s="78">
        <f t="shared" si="134"/>
        <v>42.37</v>
      </c>
      <c r="DN82" s="78">
        <f t="shared" si="135"/>
        <v>14.12</v>
      </c>
      <c r="DO82" s="328">
        <v>41.1</v>
      </c>
      <c r="DP82" s="328">
        <v>13.700000000000001</v>
      </c>
      <c r="DQ82" s="329"/>
      <c r="DR82" s="329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0">
        <v>39.18</v>
      </c>
      <c r="EH82" s="331">
        <v>9.7949999999999999</v>
      </c>
      <c r="EI82" s="94">
        <v>116.36</v>
      </c>
      <c r="EJ82" s="94">
        <v>29.09</v>
      </c>
      <c r="EK82" s="326">
        <v>40.340000000000003</v>
      </c>
      <c r="EL82" s="332">
        <v>10.085000000000001</v>
      </c>
      <c r="EM82" s="333"/>
      <c r="EN82" s="333"/>
      <c r="EO82" s="333"/>
      <c r="EP82" s="333"/>
      <c r="EQ82" s="8">
        <f t="shared" si="137"/>
        <v>195.88</v>
      </c>
      <c r="ER82" s="8">
        <f t="shared" si="138"/>
        <v>48.97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27</v>
      </c>
      <c r="FB82" s="334">
        <v>0</v>
      </c>
      <c r="FC82" s="114">
        <v>28</v>
      </c>
      <c r="FD82" s="327"/>
      <c r="FE82" s="8"/>
      <c r="FF82" s="8"/>
      <c r="FG82" s="305"/>
      <c r="FH82" s="306"/>
      <c r="FI82" s="8"/>
      <c r="FJ82" s="8"/>
      <c r="FK82" s="8"/>
      <c r="FL82" s="8"/>
      <c r="FM82" s="327"/>
      <c r="FN82" s="327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7"/>
      <c r="GL82" s="297"/>
      <c r="GM82" s="309"/>
      <c r="GN82" s="310"/>
      <c r="GO82" s="299">
        <v>3</v>
      </c>
      <c r="GP82" s="311">
        <v>0</v>
      </c>
      <c r="GQ82" s="311"/>
      <c r="GR82" s="311"/>
      <c r="GS82" s="310"/>
      <c r="GT82" s="310"/>
      <c r="GU82" s="310">
        <v>6</v>
      </c>
      <c r="GV82" s="310">
        <v>0</v>
      </c>
      <c r="GW82" s="310"/>
      <c r="GX82" s="310"/>
      <c r="GY82" s="310">
        <v>2.4</v>
      </c>
      <c r="GZ82" s="310">
        <v>0</v>
      </c>
      <c r="HA82" s="8">
        <f t="shared" si="145"/>
        <v>11.4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400</v>
      </c>
      <c r="HR82" s="285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2.8</v>
      </c>
      <c r="HZ82" s="335">
        <v>0.7</v>
      </c>
      <c r="IA82" s="312"/>
      <c r="IB82" s="304"/>
      <c r="IC82" s="337">
        <v>12</v>
      </c>
      <c r="ID82" s="130">
        <v>3</v>
      </c>
      <c r="IE82" s="313"/>
      <c r="IF82" s="313"/>
      <c r="IG82" s="8">
        <f t="shared" si="192"/>
        <v>14.8</v>
      </c>
      <c r="IH82" s="8">
        <f t="shared" si="151"/>
        <v>3.7</v>
      </c>
      <c r="II82" s="8"/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5"/>
      <c r="JD82" s="285"/>
      <c r="JE82" s="8">
        <f t="shared" si="152"/>
        <v>10.31</v>
      </c>
      <c r="JF82" s="8">
        <f t="shared" si="153"/>
        <v>0</v>
      </c>
      <c r="JG82" s="335">
        <v>6.5372000000000003</v>
      </c>
      <c r="JH82" s="335">
        <v>1</v>
      </c>
      <c r="JI82" s="335">
        <v>6.5373000000000001</v>
      </c>
      <c r="JJ82" s="335">
        <v>1</v>
      </c>
      <c r="JK82" s="335"/>
      <c r="JL82" s="335"/>
      <c r="JM82" s="91">
        <v>51.55</v>
      </c>
      <c r="JN82" s="335">
        <v>11</v>
      </c>
      <c r="JO82" s="91">
        <v>0</v>
      </c>
      <c r="JP82" s="335">
        <v>0</v>
      </c>
      <c r="JQ82" s="71">
        <v>0</v>
      </c>
      <c r="JR82" s="71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6">
        <v>0</v>
      </c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24.2</v>
      </c>
      <c r="LJ82" s="335">
        <v>0</v>
      </c>
      <c r="LK82" s="79">
        <v>24.02</v>
      </c>
      <c r="LL82" s="358">
        <v>0</v>
      </c>
      <c r="LM82" s="79">
        <v>6.5750000000000002</v>
      </c>
      <c r="LN82" s="339">
        <v>0</v>
      </c>
      <c r="LO82" s="75"/>
      <c r="LP82" s="352"/>
      <c r="LQ82" s="322"/>
      <c r="LR82" s="322"/>
      <c r="LS82" s="4">
        <f t="shared" si="167"/>
        <v>54.795000000000002</v>
      </c>
      <c r="LT82" s="4">
        <f t="shared" si="168"/>
        <v>0</v>
      </c>
      <c r="LU82" s="323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46"/>
      <c r="MD82" s="324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40">
        <v>1.0680000000000001</v>
      </c>
      <c r="ML82" s="92"/>
      <c r="MM82" s="114">
        <v>0.71200000000000008</v>
      </c>
      <c r="MN82" s="341"/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2">
        <v>0</v>
      </c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7"/>
      <c r="NL82" s="301"/>
      <c r="NM82" s="301">
        <f t="shared" si="185"/>
        <v>0</v>
      </c>
      <c r="NN82" s="301">
        <f t="shared" si="186"/>
        <v>0</v>
      </c>
      <c r="NO82" s="74">
        <v>0.3</v>
      </c>
      <c r="NP82" s="74"/>
      <c r="NQ82" s="74">
        <v>0</v>
      </c>
      <c r="NR82" s="74"/>
      <c r="NS82" s="74">
        <v>0.51</v>
      </c>
      <c r="NT82" s="74"/>
      <c r="NU82" s="351">
        <v>0.16</v>
      </c>
      <c r="NV82" s="351"/>
      <c r="NW82" s="4">
        <f t="shared" si="187"/>
        <v>0.97000000000000008</v>
      </c>
      <c r="NX82" s="4">
        <f t="shared" si="119"/>
        <v>0</v>
      </c>
      <c r="NY82" s="74">
        <v>2.2000000000000002</v>
      </c>
      <c r="NZ82" s="74"/>
      <c r="OA82" s="357">
        <v>0.05</v>
      </c>
      <c r="OB82" s="74"/>
      <c r="OC82" s="357">
        <v>0.02</v>
      </c>
      <c r="OD82" s="74"/>
      <c r="OE82" s="74">
        <v>0.01</v>
      </c>
      <c r="OF82" s="74"/>
      <c r="OG82" s="4">
        <f t="shared" si="188"/>
        <v>2.2799999999999998</v>
      </c>
      <c r="OH82" s="4">
        <f t="shared" si="189"/>
        <v>0</v>
      </c>
      <c r="OI82" s="196">
        <v>0.31</v>
      </c>
      <c r="OJ82" s="301"/>
      <c r="OK82" s="347">
        <v>0.08</v>
      </c>
      <c r="OL82" s="301"/>
      <c r="OM82" s="196">
        <v>0.09</v>
      </c>
      <c r="ON82" s="301"/>
      <c r="OO82" s="301">
        <f t="shared" si="190"/>
        <v>0.39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>
        <v>5</v>
      </c>
      <c r="Z83" s="78">
        <v>2.2222222222222223</v>
      </c>
      <c r="AA83" s="9"/>
      <c r="AB83" s="285"/>
      <c r="AC83" s="8">
        <f t="shared" si="124"/>
        <v>5</v>
      </c>
      <c r="AD83" s="8">
        <f t="shared" si="125"/>
        <v>2.2222222222222223</v>
      </c>
      <c r="AE83" s="71"/>
      <c r="AF83" s="71"/>
      <c r="AG83" s="71"/>
      <c r="AH83" s="71"/>
      <c r="AI83" s="122">
        <v>6</v>
      </c>
      <c r="AJ83" s="122">
        <v>1.7999999999999998</v>
      </c>
      <c r="AK83" s="359">
        <v>49</v>
      </c>
      <c r="AL83" s="360">
        <v>14.7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55</v>
      </c>
      <c r="AV83" s="4">
        <f t="shared" si="109"/>
        <v>16.5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0</v>
      </c>
      <c r="BF83" s="8">
        <v>0</v>
      </c>
      <c r="BG83" s="295"/>
      <c r="BH83" s="296"/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5"/>
      <c r="CI83" s="91">
        <v>20.6</v>
      </c>
      <c r="CJ83" s="325">
        <v>6.5</v>
      </c>
      <c r="CK83" s="299"/>
      <c r="CL83" s="299"/>
      <c r="CM83" s="326">
        <v>5.15</v>
      </c>
      <c r="CN83" s="327">
        <v>1.5</v>
      </c>
      <c r="CO83" s="8">
        <f t="shared" si="128"/>
        <v>25.75</v>
      </c>
      <c r="CP83" s="8">
        <f t="shared" si="129"/>
        <v>8</v>
      </c>
      <c r="CQ83" s="343">
        <v>247.40625</v>
      </c>
      <c r="CR83" s="343"/>
      <c r="CS83" s="343"/>
      <c r="CT83" s="356"/>
      <c r="CU83" s="344">
        <v>18.556701030927837</v>
      </c>
      <c r="CV83" s="196"/>
      <c r="CW83" s="345">
        <v>63.814432989690722</v>
      </c>
      <c r="CX83" s="300"/>
      <c r="CY83" s="300"/>
      <c r="CZ83" s="300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8">
        <v>42.37</v>
      </c>
      <c r="DL83" s="328">
        <v>14.12</v>
      </c>
      <c r="DM83" s="78">
        <f t="shared" si="134"/>
        <v>42.37</v>
      </c>
      <c r="DN83" s="78">
        <f t="shared" si="135"/>
        <v>14.12</v>
      </c>
      <c r="DO83" s="328">
        <v>41.1</v>
      </c>
      <c r="DP83" s="328">
        <v>13.700000000000001</v>
      </c>
      <c r="DQ83" s="329"/>
      <c r="DR83" s="329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0">
        <v>39.18</v>
      </c>
      <c r="EH83" s="331">
        <v>9.7949999999999999</v>
      </c>
      <c r="EI83" s="94">
        <v>116.36</v>
      </c>
      <c r="EJ83" s="94">
        <v>29.09</v>
      </c>
      <c r="EK83" s="326">
        <v>40.340000000000003</v>
      </c>
      <c r="EL83" s="332">
        <v>10.085000000000001</v>
      </c>
      <c r="EM83" s="333"/>
      <c r="EN83" s="333"/>
      <c r="EO83" s="333"/>
      <c r="EP83" s="333"/>
      <c r="EQ83" s="8">
        <f t="shared" si="137"/>
        <v>195.88</v>
      </c>
      <c r="ER83" s="8">
        <f t="shared" si="138"/>
        <v>48.97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1">
        <v>29</v>
      </c>
      <c r="FB83" s="334">
        <v>0</v>
      </c>
      <c r="FC83" s="114">
        <v>30</v>
      </c>
      <c r="FD83" s="327"/>
      <c r="FE83" s="8"/>
      <c r="FF83" s="8"/>
      <c r="FG83" s="305"/>
      <c r="FH83" s="306"/>
      <c r="FI83" s="8"/>
      <c r="FJ83" s="8"/>
      <c r="FK83" s="8"/>
      <c r="FL83" s="8"/>
      <c r="FM83" s="327"/>
      <c r="FN83" s="327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7"/>
      <c r="GL83" s="297"/>
      <c r="GM83" s="309"/>
      <c r="GN83" s="310"/>
      <c r="GO83" s="299">
        <v>3</v>
      </c>
      <c r="GP83" s="311">
        <v>0</v>
      </c>
      <c r="GQ83" s="311"/>
      <c r="GR83" s="311"/>
      <c r="GS83" s="310"/>
      <c r="GT83" s="310"/>
      <c r="GU83" s="310">
        <v>6</v>
      </c>
      <c r="GV83" s="310">
        <v>0</v>
      </c>
      <c r="GW83" s="310"/>
      <c r="GX83" s="310"/>
      <c r="GY83" s="310">
        <v>2.4</v>
      </c>
      <c r="GZ83" s="310">
        <v>0</v>
      </c>
      <c r="HA83" s="8">
        <f t="shared" si="145"/>
        <v>11.4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400</v>
      </c>
      <c r="HR83" s="285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2.8</v>
      </c>
      <c r="HZ83" s="335">
        <v>0.7</v>
      </c>
      <c r="IA83" s="312"/>
      <c r="IB83" s="304"/>
      <c r="IC83" s="337">
        <v>12</v>
      </c>
      <c r="ID83" s="130">
        <v>3</v>
      </c>
      <c r="IE83" s="313"/>
      <c r="IF83" s="313"/>
      <c r="IG83" s="8">
        <f t="shared" si="192"/>
        <v>14.8</v>
      </c>
      <c r="IH83" s="8">
        <f t="shared" si="151"/>
        <v>3.7</v>
      </c>
      <c r="II83" s="8"/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5"/>
      <c r="JD83" s="285"/>
      <c r="JE83" s="8">
        <f t="shared" si="152"/>
        <v>10.31</v>
      </c>
      <c r="JF83" s="8">
        <f t="shared" si="153"/>
        <v>0</v>
      </c>
      <c r="JG83" s="335">
        <v>6.5372000000000003</v>
      </c>
      <c r="JH83" s="335">
        <v>1</v>
      </c>
      <c r="JI83" s="335">
        <v>6.5373000000000001</v>
      </c>
      <c r="JJ83" s="335">
        <v>1</v>
      </c>
      <c r="JK83" s="335"/>
      <c r="JL83" s="335"/>
      <c r="JM83" s="91">
        <v>51.55</v>
      </c>
      <c r="JN83" s="335">
        <v>11</v>
      </c>
      <c r="JO83" s="91">
        <v>0</v>
      </c>
      <c r="JP83" s="335">
        <v>0</v>
      </c>
      <c r="JQ83" s="71">
        <v>0</v>
      </c>
      <c r="JR83" s="71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6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24.2</v>
      </c>
      <c r="LJ83" s="335">
        <v>0</v>
      </c>
      <c r="LK83" s="79">
        <v>24.02</v>
      </c>
      <c r="LL83" s="358">
        <v>0</v>
      </c>
      <c r="LM83" s="79">
        <v>6.5750000000000002</v>
      </c>
      <c r="LN83" s="339">
        <v>0</v>
      </c>
      <c r="LO83" s="75"/>
      <c r="LP83" s="352"/>
      <c r="LQ83" s="322"/>
      <c r="LR83" s="322"/>
      <c r="LS83" s="4">
        <f t="shared" si="167"/>
        <v>54.795000000000002</v>
      </c>
      <c r="LT83" s="4">
        <f t="shared" si="168"/>
        <v>0</v>
      </c>
      <c r="LU83" s="323"/>
      <c r="LV83" s="4"/>
      <c r="LW83" s="4"/>
      <c r="LX83" s="4"/>
      <c r="LY83" s="4">
        <f t="shared" si="169"/>
        <v>0</v>
      </c>
      <c r="LZ83" s="4">
        <f t="shared" si="170"/>
        <v>0</v>
      </c>
      <c r="MA83" s="114"/>
      <c r="MB83" s="4"/>
      <c r="MC83" s="346"/>
      <c r="MD83" s="324"/>
      <c r="ME83" s="75"/>
      <c r="MF83" s="4"/>
      <c r="MG83" s="9"/>
      <c r="MH83" s="4"/>
      <c r="MI83" s="4">
        <f t="shared" si="171"/>
        <v>0</v>
      </c>
      <c r="MJ83" s="4">
        <f t="shared" si="172"/>
        <v>0</v>
      </c>
      <c r="MK83" s="340">
        <v>0.6</v>
      </c>
      <c r="ML83" s="92"/>
      <c r="MM83" s="114">
        <v>0.4</v>
      </c>
      <c r="MN83" s="341"/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42">
        <v>0</v>
      </c>
      <c r="NA83" s="4">
        <f t="shared" si="179"/>
        <v>0</v>
      </c>
      <c r="NB83" s="4">
        <f t="shared" si="180"/>
        <v>0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7"/>
      <c r="NL83" s="301"/>
      <c r="NM83" s="301">
        <f t="shared" si="185"/>
        <v>0</v>
      </c>
      <c r="NN83" s="301">
        <f t="shared" si="186"/>
        <v>0</v>
      </c>
      <c r="NO83" s="74">
        <v>0.17</v>
      </c>
      <c r="NP83" s="74"/>
      <c r="NQ83" s="74">
        <v>0</v>
      </c>
      <c r="NR83" s="74"/>
      <c r="NS83" s="74">
        <v>0.28999999999999998</v>
      </c>
      <c r="NT83" s="74"/>
      <c r="NU83" s="351">
        <v>0.09</v>
      </c>
      <c r="NV83" s="351"/>
      <c r="NW83" s="4">
        <f t="shared" si="187"/>
        <v>0.54999999999999993</v>
      </c>
      <c r="NX83" s="4">
        <f t="shared" si="119"/>
        <v>0</v>
      </c>
      <c r="NY83" s="74">
        <v>1.3</v>
      </c>
      <c r="NZ83" s="74"/>
      <c r="OA83" s="357">
        <v>0.04</v>
      </c>
      <c r="OB83" s="74"/>
      <c r="OC83" s="357">
        <v>0.02</v>
      </c>
      <c r="OD83" s="74"/>
      <c r="OE83" s="74">
        <v>0.01</v>
      </c>
      <c r="OF83" s="74"/>
      <c r="OG83" s="4">
        <f t="shared" si="188"/>
        <v>1.37</v>
      </c>
      <c r="OH83" s="4">
        <f t="shared" si="189"/>
        <v>0</v>
      </c>
      <c r="OI83" s="196">
        <v>7.0000000000000007E-2</v>
      </c>
      <c r="OJ83" s="301"/>
      <c r="OK83" s="347">
        <v>0.02</v>
      </c>
      <c r="OL83" s="301"/>
      <c r="OM83" s="196">
        <v>0.03</v>
      </c>
      <c r="ON83" s="301"/>
      <c r="OO83" s="301">
        <f t="shared" si="190"/>
        <v>9.0000000000000011E-2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>
        <v>5</v>
      </c>
      <c r="Z84" s="78">
        <v>2.2222222222222223</v>
      </c>
      <c r="AA84" s="9"/>
      <c r="AB84" s="285"/>
      <c r="AC84" s="8">
        <f t="shared" si="124"/>
        <v>5</v>
      </c>
      <c r="AD84" s="8">
        <f t="shared" si="125"/>
        <v>2.2222222222222223</v>
      </c>
      <c r="AE84" s="71"/>
      <c r="AF84" s="71"/>
      <c r="AG84" s="71"/>
      <c r="AH84" s="71"/>
      <c r="AI84" s="122">
        <v>6</v>
      </c>
      <c r="AJ84" s="122">
        <v>1.7999999999999998</v>
      </c>
      <c r="AK84" s="359">
        <v>49</v>
      </c>
      <c r="AL84" s="360">
        <v>14.7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55</v>
      </c>
      <c r="AV84" s="4">
        <f t="shared" si="109"/>
        <v>16.5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0</v>
      </c>
      <c r="BF84" s="8">
        <v>0</v>
      </c>
      <c r="BG84" s="295"/>
      <c r="BH84" s="296"/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5"/>
      <c r="CI84" s="91">
        <v>20.6</v>
      </c>
      <c r="CJ84" s="325">
        <v>6.5</v>
      </c>
      <c r="CK84" s="299"/>
      <c r="CL84" s="299"/>
      <c r="CM84" s="326">
        <v>5.15</v>
      </c>
      <c r="CN84" s="327">
        <v>1.5</v>
      </c>
      <c r="CO84" s="8">
        <f t="shared" si="128"/>
        <v>25.75</v>
      </c>
      <c r="CP84" s="8">
        <f t="shared" si="129"/>
        <v>8</v>
      </c>
      <c r="CQ84" s="343">
        <v>247.40625</v>
      </c>
      <c r="CR84" s="343"/>
      <c r="CS84" s="343"/>
      <c r="CT84" s="356"/>
      <c r="CU84" s="344">
        <v>18.556701030927837</v>
      </c>
      <c r="CV84" s="196"/>
      <c r="CW84" s="345">
        <v>63.814432989690722</v>
      </c>
      <c r="CX84" s="300"/>
      <c r="CY84" s="300"/>
      <c r="CZ84" s="300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8">
        <v>42.37</v>
      </c>
      <c r="DL84" s="328">
        <v>14.12</v>
      </c>
      <c r="DM84" s="78">
        <f t="shared" si="134"/>
        <v>42.37</v>
      </c>
      <c r="DN84" s="78">
        <f t="shared" si="135"/>
        <v>14.12</v>
      </c>
      <c r="DO84" s="328">
        <v>41.1</v>
      </c>
      <c r="DP84" s="328">
        <v>13.700000000000001</v>
      </c>
      <c r="DQ84" s="329"/>
      <c r="DR84" s="329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0">
        <v>39.18</v>
      </c>
      <c r="EH84" s="331">
        <v>9.7949999999999999</v>
      </c>
      <c r="EI84" s="94">
        <v>116.36</v>
      </c>
      <c r="EJ84" s="94">
        <v>29.09</v>
      </c>
      <c r="EK84" s="326">
        <v>40.340000000000003</v>
      </c>
      <c r="EL84" s="332">
        <v>10.085000000000001</v>
      </c>
      <c r="EM84" s="333"/>
      <c r="EN84" s="333"/>
      <c r="EO84" s="333"/>
      <c r="EP84" s="333"/>
      <c r="EQ84" s="8">
        <f t="shared" si="137"/>
        <v>195.88</v>
      </c>
      <c r="ER84" s="8">
        <f t="shared" si="138"/>
        <v>48.97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29</v>
      </c>
      <c r="FB84" s="334">
        <v>0</v>
      </c>
      <c r="FC84" s="114">
        <v>30</v>
      </c>
      <c r="FD84" s="327"/>
      <c r="FE84" s="8"/>
      <c r="FF84" s="8"/>
      <c r="FG84" s="305"/>
      <c r="FH84" s="306"/>
      <c r="FI84" s="8"/>
      <c r="FJ84" s="8"/>
      <c r="FK84" s="8"/>
      <c r="FL84" s="8"/>
      <c r="FM84" s="327"/>
      <c r="FN84" s="327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7"/>
      <c r="GL84" s="297"/>
      <c r="GM84" s="309"/>
      <c r="GN84" s="310"/>
      <c r="GO84" s="299">
        <v>3</v>
      </c>
      <c r="GP84" s="311">
        <v>0</v>
      </c>
      <c r="GQ84" s="311"/>
      <c r="GR84" s="311"/>
      <c r="GS84" s="310"/>
      <c r="GT84" s="310"/>
      <c r="GU84" s="310">
        <v>6</v>
      </c>
      <c r="GV84" s="310">
        <v>0</v>
      </c>
      <c r="GW84" s="310"/>
      <c r="GX84" s="310"/>
      <c r="GY84" s="310">
        <v>2.4</v>
      </c>
      <c r="GZ84" s="310">
        <v>0</v>
      </c>
      <c r="HA84" s="8">
        <f t="shared" si="145"/>
        <v>11.4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2.8</v>
      </c>
      <c r="HZ84" s="335">
        <v>0.7</v>
      </c>
      <c r="IA84" s="312"/>
      <c r="IB84" s="304"/>
      <c r="IC84" s="337">
        <v>12</v>
      </c>
      <c r="ID84" s="130">
        <v>3</v>
      </c>
      <c r="IE84" s="313"/>
      <c r="IF84" s="313"/>
      <c r="IG84" s="8">
        <f t="shared" si="192"/>
        <v>14.8</v>
      </c>
      <c r="IH84" s="8">
        <f t="shared" si="151"/>
        <v>3.7</v>
      </c>
      <c r="II84" s="8"/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5"/>
      <c r="JD84" s="285"/>
      <c r="JE84" s="8">
        <f t="shared" si="152"/>
        <v>10.31</v>
      </c>
      <c r="JF84" s="8">
        <f t="shared" si="153"/>
        <v>0</v>
      </c>
      <c r="JG84" s="335">
        <v>6.5372000000000003</v>
      </c>
      <c r="JH84" s="335">
        <v>1</v>
      </c>
      <c r="JI84" s="335">
        <v>6.5373000000000001</v>
      </c>
      <c r="JJ84" s="335">
        <v>1</v>
      </c>
      <c r="JK84" s="335"/>
      <c r="JL84" s="335"/>
      <c r="JM84" s="91">
        <v>51.55</v>
      </c>
      <c r="JN84" s="335">
        <v>11</v>
      </c>
      <c r="JO84" s="91">
        <v>0</v>
      </c>
      <c r="JP84" s="335">
        <v>0</v>
      </c>
      <c r="JQ84" s="71">
        <v>0</v>
      </c>
      <c r="JR84" s="71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6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24.2</v>
      </c>
      <c r="LJ84" s="335">
        <v>0</v>
      </c>
      <c r="LK84" s="79">
        <v>24.02</v>
      </c>
      <c r="LL84" s="358">
        <v>0</v>
      </c>
      <c r="LM84" s="79">
        <v>6.5750000000000002</v>
      </c>
      <c r="LN84" s="339">
        <v>0</v>
      </c>
      <c r="LO84" s="75"/>
      <c r="LP84" s="352"/>
      <c r="LQ84" s="322"/>
      <c r="LR84" s="322"/>
      <c r="LS84" s="4">
        <f t="shared" si="167"/>
        <v>54.795000000000002</v>
      </c>
      <c r="LT84" s="4">
        <f t="shared" si="168"/>
        <v>0</v>
      </c>
      <c r="LU84" s="323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46"/>
      <c r="MD84" s="324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40">
        <v>0.34799999999999998</v>
      </c>
      <c r="ML84" s="92"/>
      <c r="MM84" s="114">
        <v>0.23199999999999998</v>
      </c>
      <c r="MN84" s="341"/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42">
        <v>0</v>
      </c>
      <c r="NA84" s="4">
        <f t="shared" si="179"/>
        <v>0</v>
      </c>
      <c r="NB84" s="4">
        <f t="shared" si="180"/>
        <v>0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7"/>
      <c r="NL84" s="301"/>
      <c r="NM84" s="301">
        <f t="shared" si="185"/>
        <v>0</v>
      </c>
      <c r="NN84" s="301">
        <f t="shared" si="186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51">
        <v>0</v>
      </c>
      <c r="NV84" s="351"/>
      <c r="NW84" s="4">
        <f t="shared" si="187"/>
        <v>0</v>
      </c>
      <c r="NX84" s="4">
        <f t="shared" si="119"/>
        <v>0</v>
      </c>
      <c r="NY84" s="74">
        <v>0</v>
      </c>
      <c r="NZ84" s="74"/>
      <c r="OA84" s="357">
        <v>0</v>
      </c>
      <c r="OB84" s="74"/>
      <c r="OC84" s="357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0.06</v>
      </c>
      <c r="OJ84" s="301"/>
      <c r="OK84" s="347">
        <v>0.02</v>
      </c>
      <c r="OL84" s="301"/>
      <c r="OM84" s="196">
        <v>0.02</v>
      </c>
      <c r="ON84" s="301"/>
      <c r="OO84" s="301">
        <f t="shared" si="190"/>
        <v>0.08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>
        <v>5</v>
      </c>
      <c r="Z85" s="78">
        <v>2.2222222222222223</v>
      </c>
      <c r="AA85" s="9"/>
      <c r="AB85" s="285"/>
      <c r="AC85" s="8">
        <f t="shared" si="124"/>
        <v>5</v>
      </c>
      <c r="AD85" s="8">
        <f t="shared" si="125"/>
        <v>2.2222222222222223</v>
      </c>
      <c r="AE85" s="71"/>
      <c r="AF85" s="71"/>
      <c r="AG85" s="71"/>
      <c r="AH85" s="71"/>
      <c r="AI85" s="122">
        <v>6</v>
      </c>
      <c r="AJ85" s="122">
        <v>1.7999999999999998</v>
      </c>
      <c r="AK85" s="359">
        <v>49</v>
      </c>
      <c r="AL85" s="360">
        <v>14.7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55</v>
      </c>
      <c r="AV85" s="4">
        <f t="shared" si="109"/>
        <v>16.5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0</v>
      </c>
      <c r="BF85" s="8">
        <v>0</v>
      </c>
      <c r="BG85" s="295"/>
      <c r="BH85" s="296"/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5"/>
      <c r="CI85" s="91">
        <v>20.6</v>
      </c>
      <c r="CJ85" s="325">
        <v>6.5</v>
      </c>
      <c r="CK85" s="299"/>
      <c r="CL85" s="299"/>
      <c r="CM85" s="326">
        <v>5.15</v>
      </c>
      <c r="CN85" s="327">
        <v>1.5</v>
      </c>
      <c r="CO85" s="8">
        <f t="shared" si="128"/>
        <v>25.75</v>
      </c>
      <c r="CP85" s="8">
        <f t="shared" si="129"/>
        <v>8</v>
      </c>
      <c r="CQ85" s="343">
        <v>247.40625</v>
      </c>
      <c r="CR85" s="343"/>
      <c r="CS85" s="343"/>
      <c r="CT85" s="356"/>
      <c r="CU85" s="344">
        <v>18.556701030927837</v>
      </c>
      <c r="CV85" s="196"/>
      <c r="CW85" s="345">
        <v>63.814432989690722</v>
      </c>
      <c r="CX85" s="300"/>
      <c r="CY85" s="300"/>
      <c r="CZ85" s="300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8">
        <v>42.37</v>
      </c>
      <c r="DL85" s="328">
        <v>14.12</v>
      </c>
      <c r="DM85" s="78">
        <f t="shared" si="134"/>
        <v>42.37</v>
      </c>
      <c r="DN85" s="78">
        <f t="shared" si="135"/>
        <v>14.12</v>
      </c>
      <c r="DO85" s="328">
        <v>41.1</v>
      </c>
      <c r="DP85" s="328">
        <v>13.700000000000001</v>
      </c>
      <c r="DQ85" s="329"/>
      <c r="DR85" s="329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0">
        <v>39.18</v>
      </c>
      <c r="EH85" s="331">
        <v>9.7949999999999999</v>
      </c>
      <c r="EI85" s="94">
        <v>116.36</v>
      </c>
      <c r="EJ85" s="94">
        <v>29.09</v>
      </c>
      <c r="EK85" s="326">
        <v>40.340000000000003</v>
      </c>
      <c r="EL85" s="332">
        <v>10.085000000000001</v>
      </c>
      <c r="EM85" s="333"/>
      <c r="EN85" s="333"/>
      <c r="EO85" s="333"/>
      <c r="EP85" s="333"/>
      <c r="EQ85" s="8">
        <f t="shared" si="137"/>
        <v>195.88</v>
      </c>
      <c r="ER85" s="8">
        <f t="shared" si="138"/>
        <v>48.97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29</v>
      </c>
      <c r="FB85" s="334">
        <v>0</v>
      </c>
      <c r="FC85" s="114">
        <v>30</v>
      </c>
      <c r="FD85" s="327"/>
      <c r="FE85" s="8"/>
      <c r="FF85" s="8"/>
      <c r="FG85" s="305"/>
      <c r="FH85" s="306"/>
      <c r="FI85" s="8"/>
      <c r="FJ85" s="8"/>
      <c r="FK85" s="8"/>
      <c r="FL85" s="8"/>
      <c r="FM85" s="327"/>
      <c r="FN85" s="327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7"/>
      <c r="GL85" s="297"/>
      <c r="GM85" s="309"/>
      <c r="GN85" s="310"/>
      <c r="GO85" s="299">
        <v>3</v>
      </c>
      <c r="GP85" s="311">
        <v>0</v>
      </c>
      <c r="GQ85" s="311"/>
      <c r="GR85" s="311"/>
      <c r="GS85" s="310"/>
      <c r="GT85" s="310"/>
      <c r="GU85" s="310">
        <v>6</v>
      </c>
      <c r="GV85" s="310">
        <v>0</v>
      </c>
      <c r="GW85" s="310"/>
      <c r="GX85" s="310"/>
      <c r="GY85" s="310">
        <v>2.4</v>
      </c>
      <c r="GZ85" s="310">
        <v>0</v>
      </c>
      <c r="HA85" s="8">
        <f t="shared" si="145"/>
        <v>11.4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5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2.8</v>
      </c>
      <c r="HZ85" s="335">
        <v>0.7</v>
      </c>
      <c r="IA85" s="312"/>
      <c r="IB85" s="304"/>
      <c r="IC85" s="337">
        <v>12</v>
      </c>
      <c r="ID85" s="130">
        <v>3</v>
      </c>
      <c r="IE85" s="313"/>
      <c r="IF85" s="313"/>
      <c r="IG85" s="8">
        <f t="shared" si="192"/>
        <v>14.8</v>
      </c>
      <c r="IH85" s="8">
        <f t="shared" si="151"/>
        <v>3.7</v>
      </c>
      <c r="II85" s="8"/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5"/>
      <c r="JD85" s="285"/>
      <c r="JE85" s="8">
        <f t="shared" si="152"/>
        <v>10.31</v>
      </c>
      <c r="JF85" s="8">
        <f t="shared" si="153"/>
        <v>0</v>
      </c>
      <c r="JG85" s="335">
        <v>6.5372000000000003</v>
      </c>
      <c r="JH85" s="335">
        <v>1</v>
      </c>
      <c r="JI85" s="335">
        <v>6.5373000000000001</v>
      </c>
      <c r="JJ85" s="335">
        <v>1</v>
      </c>
      <c r="JK85" s="335"/>
      <c r="JL85" s="335"/>
      <c r="JM85" s="91">
        <v>51.55</v>
      </c>
      <c r="JN85" s="335">
        <v>11</v>
      </c>
      <c r="JO85" s="91">
        <v>0</v>
      </c>
      <c r="JP85" s="335">
        <v>0</v>
      </c>
      <c r="JQ85" s="71">
        <v>0</v>
      </c>
      <c r="JR85" s="71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6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24.2</v>
      </c>
      <c r="LJ85" s="335">
        <v>0</v>
      </c>
      <c r="LK85" s="79">
        <v>24.02</v>
      </c>
      <c r="LL85" s="358">
        <v>0</v>
      </c>
      <c r="LM85" s="79">
        <v>6.5750000000000002</v>
      </c>
      <c r="LN85" s="339">
        <v>0</v>
      </c>
      <c r="LO85" s="75"/>
      <c r="LP85" s="352"/>
      <c r="LQ85" s="322"/>
      <c r="LR85" s="322"/>
      <c r="LS85" s="4">
        <f t="shared" si="167"/>
        <v>54.795000000000002</v>
      </c>
      <c r="LT85" s="4">
        <f t="shared" si="168"/>
        <v>0</v>
      </c>
      <c r="LU85" s="323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46"/>
      <c r="MD85" s="324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40">
        <v>4.8000000000000001E-2</v>
      </c>
      <c r="ML85" s="92"/>
      <c r="MM85" s="114">
        <v>3.2000000000000001E-2</v>
      </c>
      <c r="MN85" s="341"/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42">
        <v>0</v>
      </c>
      <c r="NA85" s="4">
        <f t="shared" si="179"/>
        <v>0</v>
      </c>
      <c r="NB85" s="4">
        <f t="shared" si="180"/>
        <v>0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7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1">
        <v>0</v>
      </c>
      <c r="NV85" s="351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7">
        <v>0</v>
      </c>
      <c r="OB85" s="74"/>
      <c r="OC85" s="357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47">
        <v>0</v>
      </c>
      <c r="OL85" s="301"/>
      <c r="OM85" s="196">
        <v>0</v>
      </c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>
        <v>5</v>
      </c>
      <c r="Z86" s="78">
        <v>2.2222222222222223</v>
      </c>
      <c r="AA86" s="9"/>
      <c r="AB86" s="285"/>
      <c r="AC86" s="8">
        <f t="shared" si="124"/>
        <v>5</v>
      </c>
      <c r="AD86" s="8">
        <f t="shared" si="125"/>
        <v>2.2222222222222223</v>
      </c>
      <c r="AE86" s="71"/>
      <c r="AF86" s="71"/>
      <c r="AG86" s="71"/>
      <c r="AH86" s="71"/>
      <c r="AI86" s="122">
        <v>6</v>
      </c>
      <c r="AJ86" s="122">
        <v>1.7999999999999998</v>
      </c>
      <c r="AK86" s="359">
        <v>49</v>
      </c>
      <c r="AL86" s="360">
        <v>14.7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55</v>
      </c>
      <c r="AV86" s="4">
        <f t="shared" si="109"/>
        <v>16.5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0</v>
      </c>
      <c r="BF86" s="8">
        <v>0</v>
      </c>
      <c r="BG86" s="295"/>
      <c r="BH86" s="296"/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5"/>
      <c r="CI86" s="91">
        <v>20.6</v>
      </c>
      <c r="CJ86" s="325">
        <v>6.5</v>
      </c>
      <c r="CK86" s="299"/>
      <c r="CL86" s="299"/>
      <c r="CM86" s="326">
        <v>5.15</v>
      </c>
      <c r="CN86" s="327">
        <v>1.5</v>
      </c>
      <c r="CO86" s="8">
        <f t="shared" si="128"/>
        <v>25.75</v>
      </c>
      <c r="CP86" s="8">
        <f t="shared" si="129"/>
        <v>8</v>
      </c>
      <c r="CQ86" s="343">
        <v>247.40625</v>
      </c>
      <c r="CR86" s="343"/>
      <c r="CS86" s="343"/>
      <c r="CT86" s="356"/>
      <c r="CU86" s="344">
        <v>18.556701030927837</v>
      </c>
      <c r="CV86" s="196"/>
      <c r="CW86" s="345">
        <v>63.814432989690722</v>
      </c>
      <c r="CX86" s="300"/>
      <c r="CY86" s="300"/>
      <c r="CZ86" s="300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8">
        <v>42.37</v>
      </c>
      <c r="DL86" s="328">
        <v>14.12</v>
      </c>
      <c r="DM86" s="78">
        <f t="shared" si="134"/>
        <v>42.37</v>
      </c>
      <c r="DN86" s="78">
        <f t="shared" si="135"/>
        <v>14.12</v>
      </c>
      <c r="DO86" s="328">
        <v>41.1</v>
      </c>
      <c r="DP86" s="328">
        <v>13.700000000000001</v>
      </c>
      <c r="DQ86" s="329"/>
      <c r="DR86" s="329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0">
        <v>39.18</v>
      </c>
      <c r="EH86" s="331">
        <v>9.7949999999999999</v>
      </c>
      <c r="EI86" s="94">
        <v>116.36</v>
      </c>
      <c r="EJ86" s="94">
        <v>29.09</v>
      </c>
      <c r="EK86" s="326">
        <v>40.340000000000003</v>
      </c>
      <c r="EL86" s="332">
        <v>10.085000000000001</v>
      </c>
      <c r="EM86" s="333"/>
      <c r="EN86" s="333"/>
      <c r="EO86" s="333"/>
      <c r="EP86" s="333"/>
      <c r="EQ86" s="8">
        <f t="shared" si="137"/>
        <v>195.88</v>
      </c>
      <c r="ER86" s="8">
        <f t="shared" si="138"/>
        <v>48.97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29</v>
      </c>
      <c r="FB86" s="334">
        <v>0</v>
      </c>
      <c r="FC86" s="114">
        <v>30</v>
      </c>
      <c r="FD86" s="327"/>
      <c r="FE86" s="8"/>
      <c r="FF86" s="8"/>
      <c r="FG86" s="305"/>
      <c r="FH86" s="306"/>
      <c r="FI86" s="8"/>
      <c r="FJ86" s="8"/>
      <c r="FK86" s="8"/>
      <c r="FL86" s="8"/>
      <c r="FM86" s="327"/>
      <c r="FN86" s="327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7"/>
      <c r="GL86" s="297"/>
      <c r="GM86" s="309"/>
      <c r="GN86" s="310"/>
      <c r="GO86" s="299">
        <v>3</v>
      </c>
      <c r="GP86" s="311">
        <v>0</v>
      </c>
      <c r="GQ86" s="311"/>
      <c r="GR86" s="311"/>
      <c r="GS86" s="310"/>
      <c r="GT86" s="310"/>
      <c r="GU86" s="310">
        <v>6</v>
      </c>
      <c r="GV86" s="310">
        <v>0</v>
      </c>
      <c r="GW86" s="310"/>
      <c r="GX86" s="310"/>
      <c r="GY86" s="310">
        <v>2.4</v>
      </c>
      <c r="GZ86" s="310">
        <v>0</v>
      </c>
      <c r="HA86" s="8">
        <f t="shared" si="145"/>
        <v>11.4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5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2.8</v>
      </c>
      <c r="HZ86" s="335">
        <v>0.7</v>
      </c>
      <c r="IA86" s="312"/>
      <c r="IB86" s="304"/>
      <c r="IC86" s="337">
        <v>12</v>
      </c>
      <c r="ID86" s="130">
        <v>3</v>
      </c>
      <c r="IE86" s="313"/>
      <c r="IF86" s="313"/>
      <c r="IG86" s="8">
        <f t="shared" si="192"/>
        <v>14.8</v>
      </c>
      <c r="IH86" s="8">
        <f t="shared" si="151"/>
        <v>3.7</v>
      </c>
      <c r="II86" s="8"/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5"/>
      <c r="JD86" s="285"/>
      <c r="JE86" s="8">
        <f t="shared" si="152"/>
        <v>10.31</v>
      </c>
      <c r="JF86" s="8">
        <f t="shared" si="153"/>
        <v>0</v>
      </c>
      <c r="JG86" s="335">
        <v>6.5372000000000003</v>
      </c>
      <c r="JH86" s="335">
        <v>1</v>
      </c>
      <c r="JI86" s="335">
        <v>6.5373000000000001</v>
      </c>
      <c r="JJ86" s="335">
        <v>1</v>
      </c>
      <c r="JK86" s="335"/>
      <c r="JL86" s="335"/>
      <c r="JM86" s="91">
        <v>51.55</v>
      </c>
      <c r="JN86" s="335">
        <v>11</v>
      </c>
      <c r="JO86" s="91">
        <v>0</v>
      </c>
      <c r="JP86" s="335">
        <v>0</v>
      </c>
      <c r="JQ86" s="71">
        <v>0</v>
      </c>
      <c r="JR86" s="71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6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24.2</v>
      </c>
      <c r="LJ86" s="335">
        <v>0</v>
      </c>
      <c r="LK86" s="79">
        <v>24.02</v>
      </c>
      <c r="LL86" s="358">
        <v>0</v>
      </c>
      <c r="LM86" s="79">
        <v>6.5750000000000002</v>
      </c>
      <c r="LN86" s="339">
        <v>0</v>
      </c>
      <c r="LO86" s="75"/>
      <c r="LP86" s="352"/>
      <c r="LQ86" s="322"/>
      <c r="LR86" s="322"/>
      <c r="LS86" s="4">
        <f t="shared" si="167"/>
        <v>54.795000000000002</v>
      </c>
      <c r="LT86" s="4">
        <f t="shared" si="168"/>
        <v>0</v>
      </c>
      <c r="LU86" s="323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46"/>
      <c r="MD86" s="324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40">
        <v>0</v>
      </c>
      <c r="ML86" s="92"/>
      <c r="MM86" s="114">
        <v>0</v>
      </c>
      <c r="MN86" s="341"/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42">
        <v>0</v>
      </c>
      <c r="NA86" s="4">
        <f t="shared" si="179"/>
        <v>0</v>
      </c>
      <c r="NB86" s="4">
        <f t="shared" si="180"/>
        <v>0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7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1">
        <v>0</v>
      </c>
      <c r="NV86" s="351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7">
        <v>0</v>
      </c>
      <c r="OB86" s="74"/>
      <c r="OC86" s="357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47">
        <v>0</v>
      </c>
      <c r="OL86" s="301"/>
      <c r="OM86" s="196">
        <v>0</v>
      </c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>
        <v>5</v>
      </c>
      <c r="Z87" s="78">
        <v>2.2222222222222223</v>
      </c>
      <c r="AA87" s="9"/>
      <c r="AB87" s="285"/>
      <c r="AC87" s="8">
        <f t="shared" si="124"/>
        <v>5</v>
      </c>
      <c r="AD87" s="8">
        <f t="shared" si="125"/>
        <v>2.2222222222222223</v>
      </c>
      <c r="AE87" s="71"/>
      <c r="AF87" s="71"/>
      <c r="AG87" s="71"/>
      <c r="AH87" s="71"/>
      <c r="AI87" s="122">
        <v>6</v>
      </c>
      <c r="AJ87" s="122">
        <v>1.7999999999999998</v>
      </c>
      <c r="AK87" s="359">
        <v>49</v>
      </c>
      <c r="AL87" s="360">
        <v>14.7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55</v>
      </c>
      <c r="AV87" s="4">
        <f t="shared" si="109"/>
        <v>16.5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0</v>
      </c>
      <c r="BF87" s="8">
        <v>0</v>
      </c>
      <c r="BG87" s="295"/>
      <c r="BH87" s="296"/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5"/>
      <c r="CI87" s="91">
        <v>20.6</v>
      </c>
      <c r="CJ87" s="325">
        <v>6.5</v>
      </c>
      <c r="CK87" s="299"/>
      <c r="CL87" s="299"/>
      <c r="CM87" s="326">
        <v>5.15</v>
      </c>
      <c r="CN87" s="327">
        <v>1.5</v>
      </c>
      <c r="CO87" s="8">
        <f t="shared" si="128"/>
        <v>25.75</v>
      </c>
      <c r="CP87" s="8">
        <f t="shared" si="129"/>
        <v>8</v>
      </c>
      <c r="CQ87" s="343">
        <v>247.40625</v>
      </c>
      <c r="CR87" s="343"/>
      <c r="CS87" s="343"/>
      <c r="CT87" s="356"/>
      <c r="CU87" s="344">
        <v>18.556701030927837</v>
      </c>
      <c r="CV87" s="196"/>
      <c r="CW87" s="345">
        <v>63.814432989690722</v>
      </c>
      <c r="CX87" s="300"/>
      <c r="CY87" s="300"/>
      <c r="CZ87" s="300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8">
        <v>42.37</v>
      </c>
      <c r="DL87" s="328">
        <v>14.12</v>
      </c>
      <c r="DM87" s="78">
        <f t="shared" si="134"/>
        <v>42.37</v>
      </c>
      <c r="DN87" s="78">
        <f t="shared" si="135"/>
        <v>14.12</v>
      </c>
      <c r="DO87" s="328">
        <v>41.1</v>
      </c>
      <c r="DP87" s="328">
        <v>13.700000000000001</v>
      </c>
      <c r="DQ87" s="329"/>
      <c r="DR87" s="329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0">
        <v>39.18</v>
      </c>
      <c r="EH87" s="331">
        <v>9.7949999999999999</v>
      </c>
      <c r="EI87" s="94">
        <v>116.36</v>
      </c>
      <c r="EJ87" s="94">
        <v>29.09</v>
      </c>
      <c r="EK87" s="326">
        <v>40.340000000000003</v>
      </c>
      <c r="EL87" s="332">
        <v>10.085000000000001</v>
      </c>
      <c r="EM87" s="333"/>
      <c r="EN87" s="333"/>
      <c r="EO87" s="333"/>
      <c r="EP87" s="333"/>
      <c r="EQ87" s="8">
        <f t="shared" si="137"/>
        <v>195.88</v>
      </c>
      <c r="ER87" s="8">
        <f t="shared" si="138"/>
        <v>48.97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1">
        <v>29</v>
      </c>
      <c r="FB87" s="334">
        <v>0</v>
      </c>
      <c r="FC87" s="114">
        <v>30</v>
      </c>
      <c r="FD87" s="327"/>
      <c r="FE87" s="8"/>
      <c r="FF87" s="8"/>
      <c r="FG87" s="305"/>
      <c r="FH87" s="306"/>
      <c r="FI87" s="8"/>
      <c r="FJ87" s="8"/>
      <c r="FK87" s="8"/>
      <c r="FL87" s="8"/>
      <c r="FM87" s="327"/>
      <c r="FN87" s="327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7"/>
      <c r="GL87" s="297"/>
      <c r="GM87" s="309"/>
      <c r="GN87" s="310"/>
      <c r="GO87" s="299">
        <v>3</v>
      </c>
      <c r="GP87" s="311">
        <v>0</v>
      </c>
      <c r="GQ87" s="311"/>
      <c r="GR87" s="311"/>
      <c r="GS87" s="310"/>
      <c r="GT87" s="310"/>
      <c r="GU87" s="310">
        <v>6</v>
      </c>
      <c r="GV87" s="310">
        <v>0</v>
      </c>
      <c r="GW87" s="310"/>
      <c r="GX87" s="310"/>
      <c r="GY87" s="310">
        <v>2.4</v>
      </c>
      <c r="GZ87" s="310">
        <v>0</v>
      </c>
      <c r="HA87" s="8">
        <f t="shared" si="145"/>
        <v>11.4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5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2.8</v>
      </c>
      <c r="HZ87" s="335">
        <v>0.7</v>
      </c>
      <c r="IA87" s="312"/>
      <c r="IB87" s="304"/>
      <c r="IC87" s="337">
        <v>12</v>
      </c>
      <c r="ID87" s="130">
        <v>3</v>
      </c>
      <c r="IE87" s="313"/>
      <c r="IF87" s="313"/>
      <c r="IG87" s="8">
        <f t="shared" si="192"/>
        <v>14.8</v>
      </c>
      <c r="IH87" s="8">
        <f t="shared" si="151"/>
        <v>3.7</v>
      </c>
      <c r="II87" s="8"/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5"/>
      <c r="JD87" s="285"/>
      <c r="JE87" s="8">
        <f t="shared" si="152"/>
        <v>20.62</v>
      </c>
      <c r="JF87" s="8">
        <f t="shared" si="153"/>
        <v>0</v>
      </c>
      <c r="JG87" s="335">
        <v>6.5372000000000003</v>
      </c>
      <c r="JH87" s="335">
        <v>1</v>
      </c>
      <c r="JI87" s="335">
        <v>6.5373000000000001</v>
      </c>
      <c r="JJ87" s="335">
        <v>1</v>
      </c>
      <c r="JK87" s="335"/>
      <c r="JL87" s="335"/>
      <c r="JM87" s="91">
        <v>51.55</v>
      </c>
      <c r="JN87" s="335">
        <v>11</v>
      </c>
      <c r="JO87" s="91">
        <v>44.33</v>
      </c>
      <c r="JP87" s="335">
        <v>9</v>
      </c>
      <c r="JQ87" s="71">
        <v>0</v>
      </c>
      <c r="JR87" s="71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6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24.2</v>
      </c>
      <c r="LJ87" s="335">
        <v>0</v>
      </c>
      <c r="LK87" s="79">
        <v>24.02</v>
      </c>
      <c r="LL87" s="358">
        <v>0</v>
      </c>
      <c r="LM87" s="79">
        <v>6.5750000000000002</v>
      </c>
      <c r="LN87" s="339">
        <v>0</v>
      </c>
      <c r="LO87" s="75"/>
      <c r="LP87" s="352"/>
      <c r="LQ87" s="322"/>
      <c r="LR87" s="322"/>
      <c r="LS87" s="4">
        <f t="shared" si="167"/>
        <v>54.795000000000002</v>
      </c>
      <c r="LT87" s="4">
        <f t="shared" si="168"/>
        <v>0</v>
      </c>
      <c r="LU87" s="323"/>
      <c r="LV87" s="4"/>
      <c r="LW87" s="4"/>
      <c r="LX87" s="4"/>
      <c r="LY87" s="4">
        <f t="shared" si="169"/>
        <v>0</v>
      </c>
      <c r="LZ87" s="4">
        <f t="shared" si="170"/>
        <v>0</v>
      </c>
      <c r="MA87" s="114"/>
      <c r="MB87" s="4"/>
      <c r="MC87" s="346"/>
      <c r="MD87" s="324"/>
      <c r="ME87" s="75"/>
      <c r="MF87" s="4"/>
      <c r="MG87" s="9"/>
      <c r="MH87" s="4"/>
      <c r="MI87" s="4">
        <f t="shared" si="171"/>
        <v>0</v>
      </c>
      <c r="MJ87" s="4">
        <f t="shared" si="172"/>
        <v>0</v>
      </c>
      <c r="MK87" s="340">
        <v>0</v>
      </c>
      <c r="ML87" s="92"/>
      <c r="MM87" s="114">
        <v>0</v>
      </c>
      <c r="MN87" s="341"/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42">
        <v>0</v>
      </c>
      <c r="NA87" s="4">
        <f t="shared" si="179"/>
        <v>0</v>
      </c>
      <c r="NB87" s="4">
        <f t="shared" si="180"/>
        <v>0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7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1">
        <v>0</v>
      </c>
      <c r="NV87" s="351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7">
        <v>0</v>
      </c>
      <c r="OB87" s="74"/>
      <c r="OC87" s="357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47">
        <v>0</v>
      </c>
      <c r="OL87" s="301"/>
      <c r="OM87" s="196">
        <v>0</v>
      </c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>
        <v>5</v>
      </c>
      <c r="Z88" s="78">
        <v>2.2222222222222223</v>
      </c>
      <c r="AA88" s="9"/>
      <c r="AB88" s="285"/>
      <c r="AC88" s="8">
        <f t="shared" si="124"/>
        <v>5</v>
      </c>
      <c r="AD88" s="8">
        <f t="shared" si="125"/>
        <v>2.2222222222222223</v>
      </c>
      <c r="AE88" s="71"/>
      <c r="AF88" s="71"/>
      <c r="AG88" s="71"/>
      <c r="AH88" s="71"/>
      <c r="AI88" s="122">
        <v>6</v>
      </c>
      <c r="AJ88" s="122">
        <v>1.7999999999999998</v>
      </c>
      <c r="AK88" s="359">
        <v>49</v>
      </c>
      <c r="AL88" s="360">
        <v>14.7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55</v>
      </c>
      <c r="AV88" s="4">
        <f t="shared" si="109"/>
        <v>16.5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0</v>
      </c>
      <c r="BF88" s="8">
        <v>0</v>
      </c>
      <c r="BG88" s="295"/>
      <c r="BH88" s="296"/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5"/>
      <c r="CI88" s="91">
        <v>20.6</v>
      </c>
      <c r="CJ88" s="325">
        <v>6.5</v>
      </c>
      <c r="CK88" s="299"/>
      <c r="CL88" s="299"/>
      <c r="CM88" s="326">
        <v>5.15</v>
      </c>
      <c r="CN88" s="327">
        <v>1.5</v>
      </c>
      <c r="CO88" s="8">
        <f t="shared" si="128"/>
        <v>25.75</v>
      </c>
      <c r="CP88" s="8">
        <f t="shared" si="129"/>
        <v>8</v>
      </c>
      <c r="CQ88" s="343">
        <v>247.40625</v>
      </c>
      <c r="CR88" s="343"/>
      <c r="CS88" s="343"/>
      <c r="CT88" s="356"/>
      <c r="CU88" s="344">
        <v>18.556701030927837</v>
      </c>
      <c r="CV88" s="196"/>
      <c r="CW88" s="345">
        <v>63.814432989690722</v>
      </c>
      <c r="CX88" s="300"/>
      <c r="CY88" s="300"/>
      <c r="CZ88" s="300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8">
        <v>42.37</v>
      </c>
      <c r="DL88" s="328">
        <v>14.12</v>
      </c>
      <c r="DM88" s="78">
        <f t="shared" si="134"/>
        <v>42.37</v>
      </c>
      <c r="DN88" s="78">
        <f t="shared" si="135"/>
        <v>14.12</v>
      </c>
      <c r="DO88" s="328">
        <v>41.1</v>
      </c>
      <c r="DP88" s="328">
        <v>13.700000000000001</v>
      </c>
      <c r="DQ88" s="329"/>
      <c r="DR88" s="329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0">
        <v>39.18</v>
      </c>
      <c r="EH88" s="331">
        <v>9.7949999999999999</v>
      </c>
      <c r="EI88" s="94">
        <v>116.36</v>
      </c>
      <c r="EJ88" s="94">
        <v>29.09</v>
      </c>
      <c r="EK88" s="326">
        <v>40.340000000000003</v>
      </c>
      <c r="EL88" s="332">
        <v>10.085000000000001</v>
      </c>
      <c r="EM88" s="333"/>
      <c r="EN88" s="333"/>
      <c r="EO88" s="333"/>
      <c r="EP88" s="333"/>
      <c r="EQ88" s="8">
        <f t="shared" si="137"/>
        <v>195.88</v>
      </c>
      <c r="ER88" s="8">
        <f t="shared" si="138"/>
        <v>48.97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29</v>
      </c>
      <c r="FB88" s="334">
        <v>0</v>
      </c>
      <c r="FC88" s="114">
        <v>30</v>
      </c>
      <c r="FD88" s="327"/>
      <c r="FE88" s="8"/>
      <c r="FF88" s="8"/>
      <c r="FG88" s="305"/>
      <c r="FH88" s="306"/>
      <c r="FI88" s="8"/>
      <c r="FJ88" s="8"/>
      <c r="FK88" s="8"/>
      <c r="FL88" s="8"/>
      <c r="FM88" s="327"/>
      <c r="FN88" s="327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7"/>
      <c r="GL88" s="297"/>
      <c r="GM88" s="309"/>
      <c r="GN88" s="310"/>
      <c r="GO88" s="299">
        <v>3</v>
      </c>
      <c r="GP88" s="311">
        <v>0</v>
      </c>
      <c r="GQ88" s="311"/>
      <c r="GR88" s="311"/>
      <c r="GS88" s="310"/>
      <c r="GT88" s="310"/>
      <c r="GU88" s="310">
        <v>6</v>
      </c>
      <c r="GV88" s="310">
        <v>0</v>
      </c>
      <c r="GW88" s="310"/>
      <c r="GX88" s="310"/>
      <c r="GY88" s="310">
        <v>2.4</v>
      </c>
      <c r="GZ88" s="310">
        <v>0</v>
      </c>
      <c r="HA88" s="8">
        <f t="shared" si="145"/>
        <v>11.4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5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2.8</v>
      </c>
      <c r="HZ88" s="335">
        <v>0.7</v>
      </c>
      <c r="IA88" s="312"/>
      <c r="IB88" s="304"/>
      <c r="IC88" s="337">
        <v>12</v>
      </c>
      <c r="ID88" s="130">
        <v>3</v>
      </c>
      <c r="IE88" s="313"/>
      <c r="IF88" s="313"/>
      <c r="IG88" s="8">
        <f t="shared" si="192"/>
        <v>14.8</v>
      </c>
      <c r="IH88" s="8">
        <f t="shared" si="151"/>
        <v>3.7</v>
      </c>
      <c r="II88" s="8"/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5"/>
      <c r="JD88" s="285"/>
      <c r="JE88" s="8">
        <f t="shared" si="152"/>
        <v>20.62</v>
      </c>
      <c r="JF88" s="8">
        <f t="shared" si="153"/>
        <v>0</v>
      </c>
      <c r="JG88" s="335">
        <v>6.5372000000000003</v>
      </c>
      <c r="JH88" s="335">
        <v>1</v>
      </c>
      <c r="JI88" s="335">
        <v>6.5373000000000001</v>
      </c>
      <c r="JJ88" s="335">
        <v>1</v>
      </c>
      <c r="JK88" s="335"/>
      <c r="JL88" s="335"/>
      <c r="JM88" s="91">
        <v>51.55</v>
      </c>
      <c r="JN88" s="335">
        <v>11</v>
      </c>
      <c r="JO88" s="91">
        <v>44.33</v>
      </c>
      <c r="JP88" s="335">
        <v>9</v>
      </c>
      <c r="JQ88" s="71">
        <v>0</v>
      </c>
      <c r="JR88" s="71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6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24.2</v>
      </c>
      <c r="LJ88" s="335">
        <v>0</v>
      </c>
      <c r="LK88" s="79">
        <v>24.02</v>
      </c>
      <c r="LL88" s="358">
        <v>0</v>
      </c>
      <c r="LM88" s="79">
        <v>6.5750000000000002</v>
      </c>
      <c r="LN88" s="339">
        <v>0</v>
      </c>
      <c r="LO88" s="75"/>
      <c r="LP88" s="352"/>
      <c r="LQ88" s="322"/>
      <c r="LR88" s="322"/>
      <c r="LS88" s="4">
        <f t="shared" si="167"/>
        <v>54.795000000000002</v>
      </c>
      <c r="LT88" s="4">
        <f t="shared" si="168"/>
        <v>0</v>
      </c>
      <c r="LU88" s="323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46"/>
      <c r="MD88" s="324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40">
        <v>0</v>
      </c>
      <c r="ML88" s="92"/>
      <c r="MM88" s="114">
        <v>0</v>
      </c>
      <c r="MN88" s="341"/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42">
        <v>0</v>
      </c>
      <c r="NA88" s="4">
        <f t="shared" si="179"/>
        <v>0</v>
      </c>
      <c r="NB88" s="4">
        <f t="shared" si="180"/>
        <v>0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7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1">
        <v>0</v>
      </c>
      <c r="NV88" s="351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7">
        <v>0</v>
      </c>
      <c r="OB88" s="74"/>
      <c r="OC88" s="357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47">
        <v>0</v>
      </c>
      <c r="OL88" s="301"/>
      <c r="OM88" s="196">
        <v>0</v>
      </c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>
        <v>5</v>
      </c>
      <c r="Z89" s="78">
        <v>2.2222222222222223</v>
      </c>
      <c r="AA89" s="9"/>
      <c r="AB89" s="285"/>
      <c r="AC89" s="8">
        <f t="shared" si="124"/>
        <v>5</v>
      </c>
      <c r="AD89" s="8">
        <f t="shared" si="125"/>
        <v>2.2222222222222223</v>
      </c>
      <c r="AE89" s="71"/>
      <c r="AF89" s="71"/>
      <c r="AG89" s="71"/>
      <c r="AH89" s="71"/>
      <c r="AI89" s="122">
        <v>6</v>
      </c>
      <c r="AJ89" s="122">
        <v>1.7999999999999998</v>
      </c>
      <c r="AK89" s="359">
        <v>49</v>
      </c>
      <c r="AL89" s="360">
        <v>14.7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55</v>
      </c>
      <c r="AV89" s="4">
        <f t="shared" si="109"/>
        <v>16.5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0</v>
      </c>
      <c r="BF89" s="8">
        <v>0</v>
      </c>
      <c r="BG89" s="295"/>
      <c r="BH89" s="296"/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5"/>
      <c r="CI89" s="91">
        <v>20.6</v>
      </c>
      <c r="CJ89" s="325">
        <v>6.5</v>
      </c>
      <c r="CK89" s="299"/>
      <c r="CL89" s="299"/>
      <c r="CM89" s="326">
        <v>5.15</v>
      </c>
      <c r="CN89" s="327">
        <v>1.5</v>
      </c>
      <c r="CO89" s="8">
        <f t="shared" si="128"/>
        <v>25.75</v>
      </c>
      <c r="CP89" s="8">
        <f t="shared" si="129"/>
        <v>8</v>
      </c>
      <c r="CQ89" s="343">
        <v>247.40625</v>
      </c>
      <c r="CR89" s="343"/>
      <c r="CS89" s="343"/>
      <c r="CT89" s="356"/>
      <c r="CU89" s="344">
        <v>18.556701030927837</v>
      </c>
      <c r="CV89" s="196"/>
      <c r="CW89" s="345">
        <v>63.814432989690722</v>
      </c>
      <c r="CX89" s="300"/>
      <c r="CY89" s="300"/>
      <c r="CZ89" s="300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8">
        <v>42.37</v>
      </c>
      <c r="DL89" s="328">
        <v>14.12</v>
      </c>
      <c r="DM89" s="78">
        <f t="shared" si="134"/>
        <v>42.37</v>
      </c>
      <c r="DN89" s="78">
        <f t="shared" si="135"/>
        <v>14.12</v>
      </c>
      <c r="DO89" s="328">
        <v>41.1</v>
      </c>
      <c r="DP89" s="328">
        <v>13.700000000000001</v>
      </c>
      <c r="DQ89" s="329"/>
      <c r="DR89" s="329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0">
        <v>39.18</v>
      </c>
      <c r="EH89" s="331">
        <v>9.7949999999999999</v>
      </c>
      <c r="EI89" s="94">
        <v>116.36</v>
      </c>
      <c r="EJ89" s="94">
        <v>29.09</v>
      </c>
      <c r="EK89" s="326">
        <v>40.340000000000003</v>
      </c>
      <c r="EL89" s="332">
        <v>10.085000000000001</v>
      </c>
      <c r="EM89" s="333"/>
      <c r="EN89" s="333"/>
      <c r="EO89" s="333"/>
      <c r="EP89" s="333"/>
      <c r="EQ89" s="8">
        <f t="shared" si="137"/>
        <v>195.88</v>
      </c>
      <c r="ER89" s="8">
        <f t="shared" si="138"/>
        <v>48.97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29</v>
      </c>
      <c r="FB89" s="334">
        <v>0</v>
      </c>
      <c r="FC89" s="114">
        <v>30</v>
      </c>
      <c r="FD89" s="327"/>
      <c r="FE89" s="8"/>
      <c r="FF89" s="8"/>
      <c r="FG89" s="305"/>
      <c r="FH89" s="306"/>
      <c r="FI89" s="8"/>
      <c r="FJ89" s="8"/>
      <c r="FK89" s="8"/>
      <c r="FL89" s="8"/>
      <c r="FM89" s="327"/>
      <c r="FN89" s="327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7"/>
      <c r="GL89" s="297"/>
      <c r="GM89" s="309"/>
      <c r="GN89" s="310"/>
      <c r="GO89" s="299">
        <v>3</v>
      </c>
      <c r="GP89" s="311">
        <v>0</v>
      </c>
      <c r="GQ89" s="311"/>
      <c r="GR89" s="311"/>
      <c r="GS89" s="310"/>
      <c r="GT89" s="310"/>
      <c r="GU89" s="310">
        <v>6</v>
      </c>
      <c r="GV89" s="310">
        <v>0</v>
      </c>
      <c r="GW89" s="310"/>
      <c r="GX89" s="310"/>
      <c r="GY89" s="310">
        <v>2.4</v>
      </c>
      <c r="GZ89" s="310">
        <v>0</v>
      </c>
      <c r="HA89" s="8">
        <f t="shared" si="145"/>
        <v>11.4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5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2.8</v>
      </c>
      <c r="HZ89" s="335">
        <v>0.7</v>
      </c>
      <c r="IA89" s="312"/>
      <c r="IB89" s="304"/>
      <c r="IC89" s="337">
        <v>12</v>
      </c>
      <c r="ID89" s="130">
        <v>3</v>
      </c>
      <c r="IE89" s="313"/>
      <c r="IF89" s="313"/>
      <c r="IG89" s="8">
        <f t="shared" si="192"/>
        <v>14.8</v>
      </c>
      <c r="IH89" s="8">
        <f t="shared" si="151"/>
        <v>3.7</v>
      </c>
      <c r="II89" s="8"/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5"/>
      <c r="JD89" s="285"/>
      <c r="JE89" s="8">
        <f t="shared" si="152"/>
        <v>20.62</v>
      </c>
      <c r="JF89" s="8">
        <f t="shared" si="153"/>
        <v>0</v>
      </c>
      <c r="JG89" s="335">
        <v>6.5372000000000003</v>
      </c>
      <c r="JH89" s="335">
        <v>1</v>
      </c>
      <c r="JI89" s="335">
        <v>6.5373000000000001</v>
      </c>
      <c r="JJ89" s="335">
        <v>1</v>
      </c>
      <c r="JK89" s="335"/>
      <c r="JL89" s="335"/>
      <c r="JM89" s="91">
        <v>51.55</v>
      </c>
      <c r="JN89" s="335">
        <v>11</v>
      </c>
      <c r="JO89" s="91">
        <v>44.33</v>
      </c>
      <c r="JP89" s="335">
        <v>9</v>
      </c>
      <c r="JQ89" s="71">
        <v>0</v>
      </c>
      <c r="JR89" s="71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6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24.2</v>
      </c>
      <c r="LJ89" s="335">
        <v>0</v>
      </c>
      <c r="LK89" s="79">
        <v>24.02</v>
      </c>
      <c r="LL89" s="358">
        <v>0</v>
      </c>
      <c r="LM89" s="79">
        <v>6.5750000000000002</v>
      </c>
      <c r="LN89" s="339">
        <v>0</v>
      </c>
      <c r="LO89" s="75"/>
      <c r="LP89" s="352"/>
      <c r="LQ89" s="322"/>
      <c r="LR89" s="322"/>
      <c r="LS89" s="4">
        <f t="shared" si="167"/>
        <v>54.795000000000002</v>
      </c>
      <c r="LT89" s="4">
        <f t="shared" si="168"/>
        <v>0</v>
      </c>
      <c r="LU89" s="323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46"/>
      <c r="MD89" s="324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40">
        <v>0</v>
      </c>
      <c r="ML89" s="92"/>
      <c r="MM89" s="114">
        <v>0</v>
      </c>
      <c r="MN89" s="341"/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42">
        <v>0</v>
      </c>
      <c r="NA89" s="4">
        <f t="shared" si="179"/>
        <v>0</v>
      </c>
      <c r="NB89" s="4">
        <f t="shared" si="180"/>
        <v>0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7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1">
        <v>0</v>
      </c>
      <c r="NV89" s="351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7">
        <v>0</v>
      </c>
      <c r="OB89" s="74"/>
      <c r="OC89" s="357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47">
        <v>0</v>
      </c>
      <c r="OL89" s="301"/>
      <c r="OM89" s="196">
        <v>0</v>
      </c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>
        <v>5</v>
      </c>
      <c r="Z90" s="78">
        <v>2.2222222222222223</v>
      </c>
      <c r="AA90" s="9"/>
      <c r="AB90" s="285"/>
      <c r="AC90" s="8">
        <f t="shared" si="124"/>
        <v>5</v>
      </c>
      <c r="AD90" s="8">
        <f t="shared" si="125"/>
        <v>2.2222222222222223</v>
      </c>
      <c r="AE90" s="71"/>
      <c r="AF90" s="71"/>
      <c r="AG90" s="71"/>
      <c r="AH90" s="71"/>
      <c r="AI90" s="122">
        <v>6</v>
      </c>
      <c r="AJ90" s="122">
        <v>1.7999999999999998</v>
      </c>
      <c r="AK90" s="359">
        <v>49</v>
      </c>
      <c r="AL90" s="360">
        <v>14.7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55</v>
      </c>
      <c r="AV90" s="4">
        <f t="shared" si="109"/>
        <v>16.5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0</v>
      </c>
      <c r="BF90" s="8">
        <v>0</v>
      </c>
      <c r="BG90" s="295"/>
      <c r="BH90" s="296"/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5"/>
      <c r="CI90" s="91">
        <v>20.6</v>
      </c>
      <c r="CJ90" s="325">
        <v>6.5</v>
      </c>
      <c r="CK90" s="299"/>
      <c r="CL90" s="299"/>
      <c r="CM90" s="326">
        <v>5.15</v>
      </c>
      <c r="CN90" s="327">
        <v>1.5</v>
      </c>
      <c r="CO90" s="8">
        <f t="shared" si="128"/>
        <v>25.75</v>
      </c>
      <c r="CP90" s="8">
        <f t="shared" si="129"/>
        <v>8</v>
      </c>
      <c r="CQ90" s="343">
        <v>247.40625</v>
      </c>
      <c r="CR90" s="343"/>
      <c r="CS90" s="343"/>
      <c r="CT90" s="356"/>
      <c r="CU90" s="344">
        <v>18.556701030927837</v>
      </c>
      <c r="CV90" s="196"/>
      <c r="CW90" s="345">
        <v>63.814432989690722</v>
      </c>
      <c r="CX90" s="300"/>
      <c r="CY90" s="300"/>
      <c r="CZ90" s="300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8">
        <v>42.37</v>
      </c>
      <c r="DL90" s="328">
        <v>14.12</v>
      </c>
      <c r="DM90" s="78">
        <f t="shared" si="134"/>
        <v>42.37</v>
      </c>
      <c r="DN90" s="78">
        <f t="shared" si="135"/>
        <v>14.12</v>
      </c>
      <c r="DO90" s="328">
        <v>41.1</v>
      </c>
      <c r="DP90" s="328">
        <v>13.700000000000001</v>
      </c>
      <c r="DQ90" s="329"/>
      <c r="DR90" s="329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0">
        <v>39.18</v>
      </c>
      <c r="EH90" s="331">
        <v>9.7949999999999999</v>
      </c>
      <c r="EI90" s="94">
        <v>116.36</v>
      </c>
      <c r="EJ90" s="94">
        <v>29.09</v>
      </c>
      <c r="EK90" s="326">
        <v>40.340000000000003</v>
      </c>
      <c r="EL90" s="332">
        <v>10.085000000000001</v>
      </c>
      <c r="EM90" s="333"/>
      <c r="EN90" s="333"/>
      <c r="EO90" s="333"/>
      <c r="EP90" s="333"/>
      <c r="EQ90" s="8">
        <f t="shared" si="137"/>
        <v>195.88</v>
      </c>
      <c r="ER90" s="8">
        <f t="shared" si="138"/>
        <v>48.97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29</v>
      </c>
      <c r="FB90" s="334">
        <v>0</v>
      </c>
      <c r="FC90" s="114">
        <v>30</v>
      </c>
      <c r="FD90" s="327"/>
      <c r="FE90" s="8"/>
      <c r="FF90" s="8"/>
      <c r="FG90" s="305"/>
      <c r="FH90" s="306"/>
      <c r="FI90" s="8"/>
      <c r="FJ90" s="8"/>
      <c r="FK90" s="8"/>
      <c r="FL90" s="8"/>
      <c r="FM90" s="327"/>
      <c r="FN90" s="327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7"/>
      <c r="GL90" s="297"/>
      <c r="GM90" s="309"/>
      <c r="GN90" s="310"/>
      <c r="GO90" s="299">
        <v>3</v>
      </c>
      <c r="GP90" s="311">
        <v>0</v>
      </c>
      <c r="GQ90" s="311"/>
      <c r="GR90" s="311"/>
      <c r="GS90" s="310"/>
      <c r="GT90" s="310"/>
      <c r="GU90" s="310">
        <v>6</v>
      </c>
      <c r="GV90" s="310">
        <v>0</v>
      </c>
      <c r="GW90" s="310"/>
      <c r="GX90" s="310"/>
      <c r="GY90" s="310">
        <v>2.4</v>
      </c>
      <c r="GZ90" s="310">
        <v>0</v>
      </c>
      <c r="HA90" s="8">
        <f t="shared" si="145"/>
        <v>11.4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2.8</v>
      </c>
      <c r="HZ90" s="335">
        <v>0.7</v>
      </c>
      <c r="IA90" s="312"/>
      <c r="IB90" s="304"/>
      <c r="IC90" s="337">
        <v>12</v>
      </c>
      <c r="ID90" s="130">
        <v>3</v>
      </c>
      <c r="IE90" s="313"/>
      <c r="IF90" s="313"/>
      <c r="IG90" s="8">
        <f t="shared" si="192"/>
        <v>14.8</v>
      </c>
      <c r="IH90" s="8">
        <f t="shared" si="151"/>
        <v>3.7</v>
      </c>
      <c r="II90" s="8"/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5"/>
      <c r="JD90" s="285"/>
      <c r="JE90" s="8">
        <f t="shared" si="152"/>
        <v>20.62</v>
      </c>
      <c r="JF90" s="8">
        <f t="shared" si="153"/>
        <v>0</v>
      </c>
      <c r="JG90" s="335">
        <v>6.5372000000000003</v>
      </c>
      <c r="JH90" s="335">
        <v>1</v>
      </c>
      <c r="JI90" s="335">
        <v>6.5373000000000001</v>
      </c>
      <c r="JJ90" s="335">
        <v>1</v>
      </c>
      <c r="JK90" s="335"/>
      <c r="JL90" s="335"/>
      <c r="JM90" s="91">
        <v>51.55</v>
      </c>
      <c r="JN90" s="335">
        <v>11</v>
      </c>
      <c r="JO90" s="91">
        <v>44.33</v>
      </c>
      <c r="JP90" s="335">
        <v>9</v>
      </c>
      <c r="JQ90" s="71">
        <v>0</v>
      </c>
      <c r="JR90" s="71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6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24.2</v>
      </c>
      <c r="LJ90" s="335">
        <v>0</v>
      </c>
      <c r="LK90" s="79">
        <v>24.02</v>
      </c>
      <c r="LL90" s="358">
        <v>0</v>
      </c>
      <c r="LM90" s="79">
        <v>6.5750000000000002</v>
      </c>
      <c r="LN90" s="339">
        <v>0</v>
      </c>
      <c r="LO90" s="75"/>
      <c r="LP90" s="352"/>
      <c r="LQ90" s="322"/>
      <c r="LR90" s="322"/>
      <c r="LS90" s="4">
        <f t="shared" si="167"/>
        <v>54.795000000000002</v>
      </c>
      <c r="LT90" s="4">
        <f t="shared" si="168"/>
        <v>0</v>
      </c>
      <c r="LU90" s="323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46"/>
      <c r="MD90" s="324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40">
        <v>0</v>
      </c>
      <c r="ML90" s="92"/>
      <c r="MM90" s="114">
        <v>0</v>
      </c>
      <c r="MN90" s="341"/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42">
        <v>0</v>
      </c>
      <c r="NA90" s="4">
        <f t="shared" si="179"/>
        <v>0</v>
      </c>
      <c r="NB90" s="4">
        <f t="shared" si="180"/>
        <v>0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7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1">
        <v>0</v>
      </c>
      <c r="NV90" s="351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7">
        <v>0</v>
      </c>
      <c r="OB90" s="74"/>
      <c r="OC90" s="357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47">
        <v>0</v>
      </c>
      <c r="OL90" s="301"/>
      <c r="OM90" s="196">
        <v>0</v>
      </c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>
        <v>5</v>
      </c>
      <c r="Z91" s="78">
        <v>2.2222222222222223</v>
      </c>
      <c r="AA91" s="9"/>
      <c r="AB91" s="285"/>
      <c r="AC91" s="8">
        <f t="shared" si="124"/>
        <v>5</v>
      </c>
      <c r="AD91" s="8">
        <f t="shared" si="125"/>
        <v>2.2222222222222223</v>
      </c>
      <c r="AE91" s="71"/>
      <c r="AF91" s="71"/>
      <c r="AG91" s="71"/>
      <c r="AH91" s="71"/>
      <c r="AI91" s="122">
        <v>6</v>
      </c>
      <c r="AJ91" s="122">
        <v>1.7999999999999998</v>
      </c>
      <c r="AK91" s="359">
        <v>49</v>
      </c>
      <c r="AL91" s="360">
        <v>14.7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55</v>
      </c>
      <c r="AV91" s="4">
        <f t="shared" si="109"/>
        <v>16.5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0</v>
      </c>
      <c r="BF91" s="8">
        <v>0</v>
      </c>
      <c r="BG91" s="295"/>
      <c r="BH91" s="296"/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5"/>
      <c r="CI91" s="91">
        <v>20.6</v>
      </c>
      <c r="CJ91" s="325">
        <v>6.5</v>
      </c>
      <c r="CK91" s="299"/>
      <c r="CL91" s="299"/>
      <c r="CM91" s="326">
        <v>5.15</v>
      </c>
      <c r="CN91" s="327">
        <v>1.5</v>
      </c>
      <c r="CO91" s="8">
        <f t="shared" si="128"/>
        <v>25.75</v>
      </c>
      <c r="CP91" s="8">
        <f t="shared" si="129"/>
        <v>8</v>
      </c>
      <c r="CQ91" s="343">
        <v>247.40625</v>
      </c>
      <c r="CR91" s="343"/>
      <c r="CS91" s="343"/>
      <c r="CT91" s="356"/>
      <c r="CU91" s="344">
        <v>18.556701030927837</v>
      </c>
      <c r="CV91" s="196"/>
      <c r="CW91" s="345">
        <v>63.814432989690722</v>
      </c>
      <c r="CX91" s="300"/>
      <c r="CY91" s="300"/>
      <c r="CZ91" s="300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8">
        <v>42.37</v>
      </c>
      <c r="DL91" s="328">
        <v>14.12</v>
      </c>
      <c r="DM91" s="78">
        <f t="shared" si="134"/>
        <v>42.37</v>
      </c>
      <c r="DN91" s="78">
        <f t="shared" si="135"/>
        <v>14.12</v>
      </c>
      <c r="DO91" s="328">
        <v>41.1</v>
      </c>
      <c r="DP91" s="328">
        <v>13.700000000000001</v>
      </c>
      <c r="DQ91" s="329"/>
      <c r="DR91" s="329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0">
        <v>39.18</v>
      </c>
      <c r="EH91" s="331">
        <v>9.7949999999999999</v>
      </c>
      <c r="EI91" s="94">
        <v>116.36</v>
      </c>
      <c r="EJ91" s="94">
        <v>29.09</v>
      </c>
      <c r="EK91" s="326">
        <v>40.340000000000003</v>
      </c>
      <c r="EL91" s="332">
        <v>10.085000000000001</v>
      </c>
      <c r="EM91" s="333"/>
      <c r="EN91" s="333"/>
      <c r="EO91" s="333"/>
      <c r="EP91" s="333"/>
      <c r="EQ91" s="8">
        <f t="shared" si="137"/>
        <v>195.88</v>
      </c>
      <c r="ER91" s="8">
        <f t="shared" si="138"/>
        <v>48.97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29</v>
      </c>
      <c r="FB91" s="334">
        <v>0</v>
      </c>
      <c r="FC91" s="114">
        <v>30</v>
      </c>
      <c r="FD91" s="327"/>
      <c r="FE91" s="8"/>
      <c r="FF91" s="8"/>
      <c r="FG91" s="305"/>
      <c r="FH91" s="306"/>
      <c r="FI91" s="8"/>
      <c r="FJ91" s="8"/>
      <c r="FK91" s="8"/>
      <c r="FL91" s="8"/>
      <c r="FM91" s="327"/>
      <c r="FN91" s="327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7"/>
      <c r="GL91" s="297"/>
      <c r="GM91" s="309"/>
      <c r="GN91" s="310"/>
      <c r="GO91" s="299">
        <v>3</v>
      </c>
      <c r="GP91" s="311">
        <v>0</v>
      </c>
      <c r="GQ91" s="311"/>
      <c r="GR91" s="311"/>
      <c r="GS91" s="310"/>
      <c r="GT91" s="310"/>
      <c r="GU91" s="310">
        <v>6</v>
      </c>
      <c r="GV91" s="310">
        <v>0</v>
      </c>
      <c r="GW91" s="310"/>
      <c r="GX91" s="310"/>
      <c r="GY91" s="310">
        <v>2.4</v>
      </c>
      <c r="GZ91" s="310">
        <v>0</v>
      </c>
      <c r="HA91" s="8">
        <f t="shared" si="145"/>
        <v>11.4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2.8</v>
      </c>
      <c r="HZ91" s="335">
        <v>0.7</v>
      </c>
      <c r="IA91" s="312"/>
      <c r="IB91" s="304"/>
      <c r="IC91" s="337">
        <v>12</v>
      </c>
      <c r="ID91" s="130">
        <v>3</v>
      </c>
      <c r="IE91" s="313"/>
      <c r="IF91" s="313"/>
      <c r="IG91" s="8">
        <f t="shared" si="192"/>
        <v>14.8</v>
      </c>
      <c r="IH91" s="8">
        <f t="shared" si="151"/>
        <v>3.7</v>
      </c>
      <c r="II91" s="8"/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5"/>
      <c r="JD91" s="285"/>
      <c r="JE91" s="8">
        <f t="shared" si="152"/>
        <v>20.62</v>
      </c>
      <c r="JF91" s="8">
        <f t="shared" si="153"/>
        <v>0</v>
      </c>
      <c r="JG91" s="335">
        <v>6.5372000000000003</v>
      </c>
      <c r="JH91" s="335">
        <v>1</v>
      </c>
      <c r="JI91" s="335">
        <v>6.5373000000000001</v>
      </c>
      <c r="JJ91" s="335">
        <v>1</v>
      </c>
      <c r="JK91" s="335"/>
      <c r="JL91" s="335"/>
      <c r="JM91" s="91">
        <v>51.55</v>
      </c>
      <c r="JN91" s="335">
        <v>11</v>
      </c>
      <c r="JO91" s="91">
        <v>44.33</v>
      </c>
      <c r="JP91" s="335">
        <v>9</v>
      </c>
      <c r="JQ91" s="71">
        <v>0</v>
      </c>
      <c r="JR91" s="71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6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24.2</v>
      </c>
      <c r="LJ91" s="335">
        <v>0</v>
      </c>
      <c r="LK91" s="79">
        <v>24.02</v>
      </c>
      <c r="LL91" s="358">
        <v>0</v>
      </c>
      <c r="LM91" s="79">
        <v>6.5750000000000002</v>
      </c>
      <c r="LN91" s="339">
        <v>0</v>
      </c>
      <c r="LO91" s="75"/>
      <c r="LP91" s="352"/>
      <c r="LQ91" s="322"/>
      <c r="LR91" s="322"/>
      <c r="LS91" s="4">
        <f t="shared" si="167"/>
        <v>54.795000000000002</v>
      </c>
      <c r="LT91" s="4">
        <f t="shared" si="168"/>
        <v>0</v>
      </c>
      <c r="LU91" s="323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46"/>
      <c r="MD91" s="324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40">
        <v>0</v>
      </c>
      <c r="ML91" s="92"/>
      <c r="MM91" s="114">
        <v>0</v>
      </c>
      <c r="MN91" s="341"/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42">
        <v>0</v>
      </c>
      <c r="NA91" s="4">
        <f t="shared" si="179"/>
        <v>0</v>
      </c>
      <c r="NB91" s="4">
        <f t="shared" si="180"/>
        <v>0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7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1">
        <v>0</v>
      </c>
      <c r="NV91" s="351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7">
        <v>0</v>
      </c>
      <c r="OB91" s="74"/>
      <c r="OC91" s="357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47">
        <v>0</v>
      </c>
      <c r="OL91" s="301"/>
      <c r="OM91" s="196">
        <v>0</v>
      </c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>
        <v>5</v>
      </c>
      <c r="Z92" s="78">
        <v>2.2222222222222223</v>
      </c>
      <c r="AA92" s="9"/>
      <c r="AB92" s="285"/>
      <c r="AC92" s="8">
        <f t="shared" si="124"/>
        <v>5</v>
      </c>
      <c r="AD92" s="8">
        <f t="shared" si="125"/>
        <v>2.2222222222222223</v>
      </c>
      <c r="AE92" s="71"/>
      <c r="AF92" s="71"/>
      <c r="AG92" s="71"/>
      <c r="AH92" s="71"/>
      <c r="AI92" s="122">
        <v>6</v>
      </c>
      <c r="AJ92" s="122">
        <v>1.7999999999999998</v>
      </c>
      <c r="AK92" s="359">
        <v>49</v>
      </c>
      <c r="AL92" s="360">
        <v>14.7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55</v>
      </c>
      <c r="AV92" s="4">
        <f t="shared" si="109"/>
        <v>16.5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0</v>
      </c>
      <c r="BF92" s="8">
        <v>0</v>
      </c>
      <c r="BG92" s="295"/>
      <c r="BH92" s="296"/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5"/>
      <c r="CI92" s="91">
        <v>20.6</v>
      </c>
      <c r="CJ92" s="325">
        <v>6.5</v>
      </c>
      <c r="CK92" s="299"/>
      <c r="CL92" s="299"/>
      <c r="CM92" s="326">
        <v>5.15</v>
      </c>
      <c r="CN92" s="327">
        <v>1.5</v>
      </c>
      <c r="CO92" s="8">
        <f t="shared" si="128"/>
        <v>25.75</v>
      </c>
      <c r="CP92" s="8">
        <f t="shared" si="129"/>
        <v>8</v>
      </c>
      <c r="CQ92" s="343">
        <v>247.40625</v>
      </c>
      <c r="CR92" s="343"/>
      <c r="CS92" s="343"/>
      <c r="CT92" s="356"/>
      <c r="CU92" s="344">
        <v>18.556701030927837</v>
      </c>
      <c r="CV92" s="196"/>
      <c r="CW92" s="345">
        <v>63.814432989690722</v>
      </c>
      <c r="CX92" s="300"/>
      <c r="CY92" s="300"/>
      <c r="CZ92" s="300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8">
        <v>42.37</v>
      </c>
      <c r="DL92" s="328">
        <v>14.12</v>
      </c>
      <c r="DM92" s="78">
        <f t="shared" si="134"/>
        <v>42.37</v>
      </c>
      <c r="DN92" s="78">
        <f t="shared" si="135"/>
        <v>14.12</v>
      </c>
      <c r="DO92" s="328">
        <v>41.1</v>
      </c>
      <c r="DP92" s="328">
        <v>13.700000000000001</v>
      </c>
      <c r="DQ92" s="329"/>
      <c r="DR92" s="329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0">
        <v>39.18</v>
      </c>
      <c r="EH92" s="331">
        <v>9.7949999999999999</v>
      </c>
      <c r="EI92" s="94">
        <v>116.36</v>
      </c>
      <c r="EJ92" s="94">
        <v>29.09</v>
      </c>
      <c r="EK92" s="326">
        <v>40.340000000000003</v>
      </c>
      <c r="EL92" s="332">
        <v>10.085000000000001</v>
      </c>
      <c r="EM92" s="333"/>
      <c r="EN92" s="333"/>
      <c r="EO92" s="333"/>
      <c r="EP92" s="333"/>
      <c r="EQ92" s="8">
        <f t="shared" si="137"/>
        <v>195.88</v>
      </c>
      <c r="ER92" s="8">
        <f t="shared" si="138"/>
        <v>48.97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29</v>
      </c>
      <c r="FB92" s="334">
        <v>0</v>
      </c>
      <c r="FC92" s="114">
        <v>30</v>
      </c>
      <c r="FD92" s="327"/>
      <c r="FE92" s="8"/>
      <c r="FF92" s="8"/>
      <c r="FG92" s="305"/>
      <c r="FH92" s="306"/>
      <c r="FI92" s="8"/>
      <c r="FJ92" s="8"/>
      <c r="FK92" s="8"/>
      <c r="FL92" s="8"/>
      <c r="FM92" s="327"/>
      <c r="FN92" s="327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7"/>
      <c r="GL92" s="297"/>
      <c r="GM92" s="309"/>
      <c r="GN92" s="310"/>
      <c r="GO92" s="299">
        <v>3</v>
      </c>
      <c r="GP92" s="311">
        <v>0</v>
      </c>
      <c r="GQ92" s="311"/>
      <c r="GR92" s="311"/>
      <c r="GS92" s="310"/>
      <c r="GT92" s="310"/>
      <c r="GU92" s="310">
        <v>6</v>
      </c>
      <c r="GV92" s="310">
        <v>0</v>
      </c>
      <c r="GW92" s="310"/>
      <c r="GX92" s="310"/>
      <c r="GY92" s="310">
        <v>2.4</v>
      </c>
      <c r="GZ92" s="310">
        <v>0</v>
      </c>
      <c r="HA92" s="8">
        <f t="shared" si="145"/>
        <v>11.4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2.8</v>
      </c>
      <c r="HZ92" s="335">
        <v>0.7</v>
      </c>
      <c r="IA92" s="312"/>
      <c r="IB92" s="304"/>
      <c r="IC92" s="337">
        <v>12</v>
      </c>
      <c r="ID92" s="130">
        <v>3</v>
      </c>
      <c r="IE92" s="313"/>
      <c r="IF92" s="313"/>
      <c r="IG92" s="8">
        <f t="shared" si="192"/>
        <v>14.8</v>
      </c>
      <c r="IH92" s="8">
        <f t="shared" si="151"/>
        <v>3.7</v>
      </c>
      <c r="II92" s="8"/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5"/>
      <c r="JD92" s="285"/>
      <c r="JE92" s="8">
        <f t="shared" si="152"/>
        <v>20.62</v>
      </c>
      <c r="JF92" s="8">
        <f t="shared" si="153"/>
        <v>0</v>
      </c>
      <c r="JG92" s="335">
        <v>6.5372000000000003</v>
      </c>
      <c r="JH92" s="335">
        <v>1</v>
      </c>
      <c r="JI92" s="335">
        <v>6.5373000000000001</v>
      </c>
      <c r="JJ92" s="335">
        <v>1</v>
      </c>
      <c r="JK92" s="335"/>
      <c r="JL92" s="335"/>
      <c r="JM92" s="91">
        <v>51.55</v>
      </c>
      <c r="JN92" s="335">
        <v>11</v>
      </c>
      <c r="JO92" s="91">
        <v>44.33</v>
      </c>
      <c r="JP92" s="335">
        <v>9</v>
      </c>
      <c r="JQ92" s="71">
        <v>0</v>
      </c>
      <c r="JR92" s="71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6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24.2</v>
      </c>
      <c r="LJ92" s="335">
        <v>0</v>
      </c>
      <c r="LK92" s="79">
        <v>24.02</v>
      </c>
      <c r="LL92" s="358">
        <v>0</v>
      </c>
      <c r="LM92" s="79">
        <v>6.5750000000000002</v>
      </c>
      <c r="LN92" s="339">
        <v>0</v>
      </c>
      <c r="LO92" s="75"/>
      <c r="LP92" s="352"/>
      <c r="LQ92" s="322"/>
      <c r="LR92" s="322"/>
      <c r="LS92" s="4">
        <f t="shared" si="167"/>
        <v>54.795000000000002</v>
      </c>
      <c r="LT92" s="4">
        <f t="shared" si="168"/>
        <v>0</v>
      </c>
      <c r="LU92" s="323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46"/>
      <c r="MD92" s="324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40">
        <v>0</v>
      </c>
      <c r="ML92" s="92"/>
      <c r="MM92" s="114">
        <v>0</v>
      </c>
      <c r="MN92" s="341"/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42">
        <v>0</v>
      </c>
      <c r="NA92" s="4">
        <f t="shared" si="179"/>
        <v>0</v>
      </c>
      <c r="NB92" s="4">
        <f t="shared" si="180"/>
        <v>0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7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1">
        <v>0</v>
      </c>
      <c r="NV92" s="351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7">
        <v>0</v>
      </c>
      <c r="OB92" s="74"/>
      <c r="OC92" s="357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47">
        <v>0</v>
      </c>
      <c r="OL92" s="301"/>
      <c r="OM92" s="196">
        <v>0</v>
      </c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>
        <v>5</v>
      </c>
      <c r="Z93" s="78">
        <v>2.2222222222222223</v>
      </c>
      <c r="AA93" s="9"/>
      <c r="AB93" s="285"/>
      <c r="AC93" s="8">
        <f t="shared" si="124"/>
        <v>5</v>
      </c>
      <c r="AD93" s="8">
        <f t="shared" si="125"/>
        <v>2.2222222222222223</v>
      </c>
      <c r="AE93" s="71"/>
      <c r="AF93" s="71"/>
      <c r="AG93" s="71"/>
      <c r="AH93" s="71"/>
      <c r="AI93" s="122">
        <v>6</v>
      </c>
      <c r="AJ93" s="122">
        <v>1.7999999999999998</v>
      </c>
      <c r="AK93" s="359">
        <v>49</v>
      </c>
      <c r="AL93" s="360">
        <v>14.7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55</v>
      </c>
      <c r="AV93" s="4">
        <f t="shared" si="109"/>
        <v>16.5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0</v>
      </c>
      <c r="BF93" s="8">
        <v>0</v>
      </c>
      <c r="BG93" s="295"/>
      <c r="BH93" s="296"/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5"/>
      <c r="CI93" s="91">
        <v>20.6</v>
      </c>
      <c r="CJ93" s="325">
        <v>6.5</v>
      </c>
      <c r="CK93" s="299"/>
      <c r="CL93" s="299"/>
      <c r="CM93" s="326">
        <v>5.15</v>
      </c>
      <c r="CN93" s="327">
        <v>1.5</v>
      </c>
      <c r="CO93" s="8">
        <f t="shared" si="128"/>
        <v>25.75</v>
      </c>
      <c r="CP93" s="8">
        <f t="shared" si="129"/>
        <v>8</v>
      </c>
      <c r="CQ93" s="343">
        <v>247.40625</v>
      </c>
      <c r="CR93" s="343"/>
      <c r="CS93" s="343"/>
      <c r="CT93" s="356"/>
      <c r="CU93" s="344">
        <v>18.556701030927837</v>
      </c>
      <c r="CV93" s="196"/>
      <c r="CW93" s="345">
        <v>63.814432989690722</v>
      </c>
      <c r="CX93" s="300"/>
      <c r="CY93" s="300"/>
      <c r="CZ93" s="300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8">
        <v>42.37</v>
      </c>
      <c r="DL93" s="328">
        <v>14.12</v>
      </c>
      <c r="DM93" s="78">
        <f t="shared" si="134"/>
        <v>42.37</v>
      </c>
      <c r="DN93" s="78">
        <f t="shared" si="135"/>
        <v>14.12</v>
      </c>
      <c r="DO93" s="328">
        <v>41.1</v>
      </c>
      <c r="DP93" s="328">
        <v>13.700000000000001</v>
      </c>
      <c r="DQ93" s="329"/>
      <c r="DR93" s="329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0">
        <v>39.18</v>
      </c>
      <c r="EH93" s="331">
        <v>9.7949999999999999</v>
      </c>
      <c r="EI93" s="94">
        <v>116.36</v>
      </c>
      <c r="EJ93" s="94">
        <v>29.09</v>
      </c>
      <c r="EK93" s="326">
        <v>40.340000000000003</v>
      </c>
      <c r="EL93" s="332">
        <v>10.085000000000001</v>
      </c>
      <c r="EM93" s="333"/>
      <c r="EN93" s="333"/>
      <c r="EO93" s="333"/>
      <c r="EP93" s="333"/>
      <c r="EQ93" s="8">
        <f t="shared" si="137"/>
        <v>195.88</v>
      </c>
      <c r="ER93" s="8">
        <f t="shared" si="138"/>
        <v>48.97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29</v>
      </c>
      <c r="FB93" s="334">
        <v>0</v>
      </c>
      <c r="FC93" s="114">
        <v>30</v>
      </c>
      <c r="FD93" s="327"/>
      <c r="FE93" s="8"/>
      <c r="FF93" s="8"/>
      <c r="FG93" s="305"/>
      <c r="FH93" s="306"/>
      <c r="FI93" s="8"/>
      <c r="FJ93" s="8"/>
      <c r="FK93" s="8"/>
      <c r="FL93" s="8"/>
      <c r="FM93" s="327"/>
      <c r="FN93" s="327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7"/>
      <c r="GL93" s="297"/>
      <c r="GM93" s="309"/>
      <c r="GN93" s="310"/>
      <c r="GO93" s="299">
        <v>3</v>
      </c>
      <c r="GP93" s="311">
        <v>0</v>
      </c>
      <c r="GQ93" s="311"/>
      <c r="GR93" s="311"/>
      <c r="GS93" s="310"/>
      <c r="GT93" s="310"/>
      <c r="GU93" s="310">
        <v>6</v>
      </c>
      <c r="GV93" s="310">
        <v>0</v>
      </c>
      <c r="GW93" s="310"/>
      <c r="GX93" s="310"/>
      <c r="GY93" s="310">
        <v>2.4</v>
      </c>
      <c r="GZ93" s="310">
        <v>0</v>
      </c>
      <c r="HA93" s="8">
        <f t="shared" si="145"/>
        <v>11.4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2.8</v>
      </c>
      <c r="HZ93" s="335">
        <v>0.7</v>
      </c>
      <c r="IA93" s="312"/>
      <c r="IB93" s="304"/>
      <c r="IC93" s="337">
        <v>12</v>
      </c>
      <c r="ID93" s="130">
        <v>3</v>
      </c>
      <c r="IE93" s="313"/>
      <c r="IF93" s="313"/>
      <c r="IG93" s="8">
        <f t="shared" si="192"/>
        <v>14.8</v>
      </c>
      <c r="IH93" s="8">
        <f t="shared" si="151"/>
        <v>3.7</v>
      </c>
      <c r="II93" s="8"/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5"/>
      <c r="JD93" s="285"/>
      <c r="JE93" s="8">
        <f t="shared" si="152"/>
        <v>20.62</v>
      </c>
      <c r="JF93" s="8">
        <f t="shared" si="153"/>
        <v>0</v>
      </c>
      <c r="JG93" s="335">
        <v>6.5372000000000003</v>
      </c>
      <c r="JH93" s="335">
        <v>1</v>
      </c>
      <c r="JI93" s="335">
        <v>6.5373000000000001</v>
      </c>
      <c r="JJ93" s="335">
        <v>1</v>
      </c>
      <c r="JK93" s="335"/>
      <c r="JL93" s="335"/>
      <c r="JM93" s="91">
        <v>51.55</v>
      </c>
      <c r="JN93" s="335">
        <v>11</v>
      </c>
      <c r="JO93" s="91">
        <v>44.33</v>
      </c>
      <c r="JP93" s="335">
        <v>9</v>
      </c>
      <c r="JQ93" s="71">
        <v>0</v>
      </c>
      <c r="JR93" s="71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6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24.2</v>
      </c>
      <c r="LJ93" s="335">
        <v>0</v>
      </c>
      <c r="LK93" s="79">
        <v>24.02</v>
      </c>
      <c r="LL93" s="358">
        <v>0</v>
      </c>
      <c r="LM93" s="79">
        <v>6.5750000000000002</v>
      </c>
      <c r="LN93" s="339">
        <v>0</v>
      </c>
      <c r="LO93" s="75"/>
      <c r="LP93" s="352"/>
      <c r="LQ93" s="322"/>
      <c r="LR93" s="322"/>
      <c r="LS93" s="4">
        <f t="shared" si="167"/>
        <v>54.795000000000002</v>
      </c>
      <c r="LT93" s="4">
        <f t="shared" si="168"/>
        <v>0</v>
      </c>
      <c r="LU93" s="323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46"/>
      <c r="MD93" s="324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40">
        <v>0</v>
      </c>
      <c r="ML93" s="92"/>
      <c r="MM93" s="114">
        <v>0</v>
      </c>
      <c r="MN93" s="341"/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42">
        <v>0</v>
      </c>
      <c r="NA93" s="4">
        <f t="shared" si="179"/>
        <v>0</v>
      </c>
      <c r="NB93" s="4">
        <f t="shared" si="180"/>
        <v>0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7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1">
        <v>0</v>
      </c>
      <c r="NV93" s="351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7">
        <v>0</v>
      </c>
      <c r="OB93" s="74"/>
      <c r="OC93" s="357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47">
        <v>0</v>
      </c>
      <c r="OL93" s="301"/>
      <c r="OM93" s="196">
        <v>0</v>
      </c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>
        <v>5</v>
      </c>
      <c r="Z94" s="78">
        <v>2.2222222222222223</v>
      </c>
      <c r="AA94" s="9"/>
      <c r="AB94" s="285"/>
      <c r="AC94" s="8">
        <f t="shared" si="124"/>
        <v>5</v>
      </c>
      <c r="AD94" s="8">
        <f t="shared" si="125"/>
        <v>2.2222222222222223</v>
      </c>
      <c r="AE94" s="71"/>
      <c r="AF94" s="71"/>
      <c r="AG94" s="71"/>
      <c r="AH94" s="71"/>
      <c r="AI94" s="122">
        <v>6</v>
      </c>
      <c r="AJ94" s="122">
        <v>1.7999999999999998</v>
      </c>
      <c r="AK94" s="359">
        <v>49</v>
      </c>
      <c r="AL94" s="360">
        <v>14.7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55</v>
      </c>
      <c r="AV94" s="4">
        <f t="shared" si="109"/>
        <v>16.5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0</v>
      </c>
      <c r="BF94" s="8">
        <v>0</v>
      </c>
      <c r="BG94" s="295"/>
      <c r="BH94" s="296"/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5"/>
      <c r="CI94" s="91">
        <v>20.6</v>
      </c>
      <c r="CJ94" s="325">
        <v>6.5</v>
      </c>
      <c r="CK94" s="299"/>
      <c r="CL94" s="299"/>
      <c r="CM94" s="326">
        <v>5.15</v>
      </c>
      <c r="CN94" s="327">
        <v>1.5</v>
      </c>
      <c r="CO94" s="8">
        <f t="shared" si="128"/>
        <v>25.75</v>
      </c>
      <c r="CP94" s="8">
        <f t="shared" si="129"/>
        <v>8</v>
      </c>
      <c r="CQ94" s="343">
        <v>247.40625</v>
      </c>
      <c r="CR94" s="343"/>
      <c r="CS94" s="343"/>
      <c r="CT94" s="356"/>
      <c r="CU94" s="344">
        <v>18.556701030927837</v>
      </c>
      <c r="CV94" s="196"/>
      <c r="CW94" s="345">
        <v>63.814432989690722</v>
      </c>
      <c r="CX94" s="300"/>
      <c r="CY94" s="300"/>
      <c r="CZ94" s="300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8">
        <v>42.37</v>
      </c>
      <c r="DL94" s="328">
        <v>14.12</v>
      </c>
      <c r="DM94" s="78">
        <f t="shared" si="134"/>
        <v>42.37</v>
      </c>
      <c r="DN94" s="78">
        <f t="shared" si="135"/>
        <v>14.12</v>
      </c>
      <c r="DO94" s="328">
        <v>41.1</v>
      </c>
      <c r="DP94" s="328">
        <v>13.700000000000001</v>
      </c>
      <c r="DQ94" s="329"/>
      <c r="DR94" s="329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0">
        <v>39.18</v>
      </c>
      <c r="EH94" s="331">
        <v>9.7949999999999999</v>
      </c>
      <c r="EI94" s="94">
        <v>116.36</v>
      </c>
      <c r="EJ94" s="94">
        <v>29.09</v>
      </c>
      <c r="EK94" s="326">
        <v>40.340000000000003</v>
      </c>
      <c r="EL94" s="332">
        <v>10.085000000000001</v>
      </c>
      <c r="EM94" s="333"/>
      <c r="EN94" s="333"/>
      <c r="EO94" s="333"/>
      <c r="EP94" s="333"/>
      <c r="EQ94" s="8">
        <f t="shared" si="137"/>
        <v>195.88</v>
      </c>
      <c r="ER94" s="8">
        <f t="shared" si="138"/>
        <v>48.97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29</v>
      </c>
      <c r="FB94" s="334">
        <v>0</v>
      </c>
      <c r="FC94" s="114">
        <v>30</v>
      </c>
      <c r="FD94" s="327"/>
      <c r="FE94" s="8"/>
      <c r="FF94" s="8"/>
      <c r="FG94" s="305"/>
      <c r="FH94" s="306"/>
      <c r="FI94" s="8"/>
      <c r="FJ94" s="8"/>
      <c r="FK94" s="8"/>
      <c r="FL94" s="8"/>
      <c r="FM94" s="327"/>
      <c r="FN94" s="327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7"/>
      <c r="GL94" s="297"/>
      <c r="GM94" s="309"/>
      <c r="GN94" s="310"/>
      <c r="GO94" s="299">
        <v>3</v>
      </c>
      <c r="GP94" s="311">
        <v>0</v>
      </c>
      <c r="GQ94" s="311"/>
      <c r="GR94" s="311"/>
      <c r="GS94" s="310"/>
      <c r="GT94" s="310"/>
      <c r="GU94" s="310">
        <v>6</v>
      </c>
      <c r="GV94" s="310">
        <v>0</v>
      </c>
      <c r="GW94" s="310"/>
      <c r="GX94" s="310"/>
      <c r="GY94" s="310">
        <v>2.4</v>
      </c>
      <c r="GZ94" s="310">
        <v>0</v>
      </c>
      <c r="HA94" s="8">
        <f t="shared" si="145"/>
        <v>11.4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2.8</v>
      </c>
      <c r="HZ94" s="335">
        <v>0.7</v>
      </c>
      <c r="IA94" s="312"/>
      <c r="IB94" s="304"/>
      <c r="IC94" s="337">
        <v>12</v>
      </c>
      <c r="ID94" s="130">
        <v>3</v>
      </c>
      <c r="IE94" s="313"/>
      <c r="IF94" s="313"/>
      <c r="IG94" s="8">
        <f t="shared" si="192"/>
        <v>14.8</v>
      </c>
      <c r="IH94" s="8">
        <f t="shared" si="151"/>
        <v>3.7</v>
      </c>
      <c r="II94" s="8"/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5"/>
      <c r="JD94" s="285"/>
      <c r="JE94" s="8">
        <f t="shared" si="152"/>
        <v>20.62</v>
      </c>
      <c r="JF94" s="8">
        <f t="shared" si="153"/>
        <v>0</v>
      </c>
      <c r="JG94" s="335">
        <v>6.5372000000000003</v>
      </c>
      <c r="JH94" s="335">
        <v>1</v>
      </c>
      <c r="JI94" s="335">
        <v>6.5373000000000001</v>
      </c>
      <c r="JJ94" s="335">
        <v>1</v>
      </c>
      <c r="JK94" s="335"/>
      <c r="JL94" s="335"/>
      <c r="JM94" s="91">
        <v>51.55</v>
      </c>
      <c r="JN94" s="335">
        <v>11</v>
      </c>
      <c r="JO94" s="91">
        <v>44.33</v>
      </c>
      <c r="JP94" s="335">
        <v>9</v>
      </c>
      <c r="JQ94" s="71">
        <v>0</v>
      </c>
      <c r="JR94" s="71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6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24.2</v>
      </c>
      <c r="LJ94" s="335">
        <v>0</v>
      </c>
      <c r="LK94" s="79">
        <v>24.02</v>
      </c>
      <c r="LL94" s="358">
        <v>0</v>
      </c>
      <c r="LM94" s="79">
        <v>6.5750000000000002</v>
      </c>
      <c r="LN94" s="339">
        <v>0</v>
      </c>
      <c r="LO94" s="75"/>
      <c r="LP94" s="352"/>
      <c r="LQ94" s="322"/>
      <c r="LR94" s="322"/>
      <c r="LS94" s="4">
        <f t="shared" si="167"/>
        <v>54.795000000000002</v>
      </c>
      <c r="LT94" s="4">
        <f t="shared" si="168"/>
        <v>0</v>
      </c>
      <c r="LU94" s="323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46"/>
      <c r="MD94" s="324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40">
        <v>0</v>
      </c>
      <c r="ML94" s="92"/>
      <c r="MM94" s="114">
        <v>0</v>
      </c>
      <c r="MN94" s="341"/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42">
        <v>0</v>
      </c>
      <c r="NA94" s="4">
        <f t="shared" si="179"/>
        <v>0</v>
      </c>
      <c r="NB94" s="4">
        <f t="shared" si="180"/>
        <v>0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7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1">
        <v>0</v>
      </c>
      <c r="NV94" s="351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7">
        <v>0</v>
      </c>
      <c r="OB94" s="74"/>
      <c r="OC94" s="357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47">
        <v>0</v>
      </c>
      <c r="OL94" s="301"/>
      <c r="OM94" s="196">
        <v>0</v>
      </c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>
        <v>5</v>
      </c>
      <c r="Z95" s="78">
        <v>2.2222222222222223</v>
      </c>
      <c r="AA95" s="9"/>
      <c r="AB95" s="285"/>
      <c r="AC95" s="8">
        <f t="shared" si="124"/>
        <v>5</v>
      </c>
      <c r="AD95" s="8">
        <f t="shared" si="125"/>
        <v>2.2222222222222223</v>
      </c>
      <c r="AE95" s="71"/>
      <c r="AF95" s="71"/>
      <c r="AG95" s="71"/>
      <c r="AH95" s="71"/>
      <c r="AI95" s="122">
        <v>6</v>
      </c>
      <c r="AJ95" s="122">
        <v>1.7999999999999998</v>
      </c>
      <c r="AK95" s="359">
        <v>49</v>
      </c>
      <c r="AL95" s="360">
        <v>14.7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55</v>
      </c>
      <c r="AV95" s="4">
        <f t="shared" si="109"/>
        <v>16.5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0</v>
      </c>
      <c r="BF95" s="8">
        <v>0</v>
      </c>
      <c r="BG95" s="295"/>
      <c r="BH95" s="296"/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5"/>
      <c r="CI95" s="91">
        <v>20.6</v>
      </c>
      <c r="CJ95" s="325">
        <v>6.5</v>
      </c>
      <c r="CK95" s="299"/>
      <c r="CL95" s="299"/>
      <c r="CM95" s="326">
        <v>5.15</v>
      </c>
      <c r="CN95" s="327">
        <v>1.5</v>
      </c>
      <c r="CO95" s="8">
        <f t="shared" si="128"/>
        <v>25.75</v>
      </c>
      <c r="CP95" s="8">
        <f t="shared" si="129"/>
        <v>8</v>
      </c>
      <c r="CQ95" s="343">
        <v>247.40625</v>
      </c>
      <c r="CR95" s="343"/>
      <c r="CS95" s="343"/>
      <c r="CT95" s="356"/>
      <c r="CU95" s="344">
        <v>18.556701030927837</v>
      </c>
      <c r="CV95" s="196"/>
      <c r="CW95" s="345">
        <v>63.814432989690722</v>
      </c>
      <c r="CX95" s="300"/>
      <c r="CY95" s="300"/>
      <c r="CZ95" s="300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8">
        <v>42.37</v>
      </c>
      <c r="DL95" s="328">
        <v>14.12</v>
      </c>
      <c r="DM95" s="78">
        <f t="shared" si="134"/>
        <v>42.37</v>
      </c>
      <c r="DN95" s="78">
        <f t="shared" si="135"/>
        <v>14.12</v>
      </c>
      <c r="DO95" s="328">
        <v>41.1</v>
      </c>
      <c r="DP95" s="328">
        <v>13.700000000000001</v>
      </c>
      <c r="DQ95" s="329"/>
      <c r="DR95" s="329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0">
        <v>39.18</v>
      </c>
      <c r="EH95" s="331">
        <v>9.7949999999999999</v>
      </c>
      <c r="EI95" s="94">
        <v>116.36</v>
      </c>
      <c r="EJ95" s="94">
        <v>29.09</v>
      </c>
      <c r="EK95" s="326">
        <v>40.340000000000003</v>
      </c>
      <c r="EL95" s="332">
        <v>10.085000000000001</v>
      </c>
      <c r="EM95" s="333"/>
      <c r="EN95" s="333"/>
      <c r="EO95" s="333"/>
      <c r="EP95" s="333"/>
      <c r="EQ95" s="8">
        <f t="shared" si="137"/>
        <v>195.88</v>
      </c>
      <c r="ER95" s="8">
        <f t="shared" si="138"/>
        <v>48.97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29</v>
      </c>
      <c r="FB95" s="334">
        <v>0</v>
      </c>
      <c r="FC95" s="114">
        <v>30</v>
      </c>
      <c r="FD95" s="327"/>
      <c r="FE95" s="8"/>
      <c r="FF95" s="8"/>
      <c r="FG95" s="305"/>
      <c r="FH95" s="306"/>
      <c r="FI95" s="8"/>
      <c r="FJ95" s="8"/>
      <c r="FK95" s="8"/>
      <c r="FL95" s="8"/>
      <c r="FM95" s="327"/>
      <c r="FN95" s="327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7"/>
      <c r="GL95" s="297"/>
      <c r="GM95" s="309"/>
      <c r="GN95" s="310"/>
      <c r="GO95" s="299">
        <v>3</v>
      </c>
      <c r="GP95" s="311">
        <v>0</v>
      </c>
      <c r="GQ95" s="311"/>
      <c r="GR95" s="311"/>
      <c r="GS95" s="310"/>
      <c r="GT95" s="310"/>
      <c r="GU95" s="310">
        <v>6</v>
      </c>
      <c r="GV95" s="310">
        <v>0</v>
      </c>
      <c r="GW95" s="310"/>
      <c r="GX95" s="310"/>
      <c r="GY95" s="310">
        <v>2.4</v>
      </c>
      <c r="GZ95" s="310">
        <v>0</v>
      </c>
      <c r="HA95" s="8">
        <f t="shared" si="145"/>
        <v>11.4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2.8</v>
      </c>
      <c r="HZ95" s="335">
        <v>0.7</v>
      </c>
      <c r="IA95" s="312"/>
      <c r="IB95" s="304"/>
      <c r="IC95" s="337">
        <v>12</v>
      </c>
      <c r="ID95" s="130">
        <v>3</v>
      </c>
      <c r="IE95" s="313"/>
      <c r="IF95" s="313"/>
      <c r="IG95" s="8">
        <f t="shared" si="192"/>
        <v>14.8</v>
      </c>
      <c r="IH95" s="8">
        <f t="shared" si="151"/>
        <v>3.7</v>
      </c>
      <c r="II95" s="8"/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5"/>
      <c r="JD95" s="285"/>
      <c r="JE95" s="8">
        <f t="shared" si="152"/>
        <v>20.62</v>
      </c>
      <c r="JF95" s="8">
        <f t="shared" si="153"/>
        <v>0</v>
      </c>
      <c r="JG95" s="335">
        <v>6.5372000000000003</v>
      </c>
      <c r="JH95" s="335">
        <v>1</v>
      </c>
      <c r="JI95" s="335">
        <v>6.5373000000000001</v>
      </c>
      <c r="JJ95" s="335">
        <v>1</v>
      </c>
      <c r="JK95" s="335"/>
      <c r="JL95" s="335"/>
      <c r="JM95" s="91">
        <v>51.55</v>
      </c>
      <c r="JN95" s="335">
        <v>11</v>
      </c>
      <c r="JO95" s="91">
        <v>44.33</v>
      </c>
      <c r="JP95" s="335">
        <v>9</v>
      </c>
      <c r="JQ95" s="71">
        <v>0</v>
      </c>
      <c r="JR95" s="71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6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24.2</v>
      </c>
      <c r="LJ95" s="335">
        <v>0</v>
      </c>
      <c r="LK95" s="79">
        <v>24.02</v>
      </c>
      <c r="LL95" s="358">
        <v>0</v>
      </c>
      <c r="LM95" s="79">
        <v>6.5750000000000002</v>
      </c>
      <c r="LN95" s="339">
        <v>0</v>
      </c>
      <c r="LO95" s="75"/>
      <c r="LP95" s="352"/>
      <c r="LQ95" s="322"/>
      <c r="LR95" s="322"/>
      <c r="LS95" s="4">
        <f t="shared" si="167"/>
        <v>54.795000000000002</v>
      </c>
      <c r="LT95" s="4">
        <f t="shared" si="168"/>
        <v>0</v>
      </c>
      <c r="LU95" s="323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46"/>
      <c r="MD95" s="324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40">
        <v>0</v>
      </c>
      <c r="ML95" s="92"/>
      <c r="MM95" s="114">
        <v>0</v>
      </c>
      <c r="MN95" s="341"/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42">
        <v>0</v>
      </c>
      <c r="NA95" s="4">
        <f t="shared" si="179"/>
        <v>0</v>
      </c>
      <c r="NB95" s="4">
        <f t="shared" si="180"/>
        <v>0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7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1">
        <v>0</v>
      </c>
      <c r="NV95" s="351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7">
        <v>0</v>
      </c>
      <c r="OB95" s="74"/>
      <c r="OC95" s="357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47">
        <v>0</v>
      </c>
      <c r="OL95" s="301"/>
      <c r="OM95" s="196">
        <v>0</v>
      </c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>
        <v>5</v>
      </c>
      <c r="Z96" s="78">
        <v>2.2222222222222223</v>
      </c>
      <c r="AA96" s="9"/>
      <c r="AB96" s="285"/>
      <c r="AC96" s="8">
        <f t="shared" si="124"/>
        <v>5</v>
      </c>
      <c r="AD96" s="8">
        <f t="shared" si="125"/>
        <v>2.2222222222222223</v>
      </c>
      <c r="AE96" s="71"/>
      <c r="AF96" s="71"/>
      <c r="AG96" s="71"/>
      <c r="AH96" s="71"/>
      <c r="AI96" s="122">
        <v>6</v>
      </c>
      <c r="AJ96" s="122">
        <v>1.7999999999999998</v>
      </c>
      <c r="AK96" s="359">
        <v>49</v>
      </c>
      <c r="AL96" s="360">
        <v>14.7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55</v>
      </c>
      <c r="AV96" s="4">
        <f t="shared" si="109"/>
        <v>16.5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0</v>
      </c>
      <c r="BF96" s="8">
        <v>0</v>
      </c>
      <c r="BG96" s="295"/>
      <c r="BH96" s="296"/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5"/>
      <c r="CI96" s="91">
        <v>20.6</v>
      </c>
      <c r="CJ96" s="325">
        <v>6.5</v>
      </c>
      <c r="CK96" s="299"/>
      <c r="CL96" s="299"/>
      <c r="CM96" s="326">
        <v>5.15</v>
      </c>
      <c r="CN96" s="327">
        <v>1.5</v>
      </c>
      <c r="CO96" s="8">
        <f t="shared" si="128"/>
        <v>25.75</v>
      </c>
      <c r="CP96" s="8">
        <f t="shared" si="129"/>
        <v>8</v>
      </c>
      <c r="CQ96" s="343">
        <v>247.40625</v>
      </c>
      <c r="CR96" s="343"/>
      <c r="CS96" s="343"/>
      <c r="CT96" s="356"/>
      <c r="CU96" s="344">
        <v>18.556701030927837</v>
      </c>
      <c r="CV96" s="196"/>
      <c r="CW96" s="345">
        <v>63.814432989690722</v>
      </c>
      <c r="CX96" s="300"/>
      <c r="CY96" s="300"/>
      <c r="CZ96" s="300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8">
        <v>42.37</v>
      </c>
      <c r="DL96" s="328">
        <v>14.12</v>
      </c>
      <c r="DM96" s="78">
        <f t="shared" si="134"/>
        <v>42.37</v>
      </c>
      <c r="DN96" s="78">
        <f t="shared" si="135"/>
        <v>14.12</v>
      </c>
      <c r="DO96" s="328">
        <v>41.1</v>
      </c>
      <c r="DP96" s="328">
        <v>13.700000000000001</v>
      </c>
      <c r="DQ96" s="329"/>
      <c r="DR96" s="329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0">
        <v>39.18</v>
      </c>
      <c r="EH96" s="331">
        <v>9.7949999999999999</v>
      </c>
      <c r="EI96" s="94">
        <v>116.36</v>
      </c>
      <c r="EJ96" s="94">
        <v>29.09</v>
      </c>
      <c r="EK96" s="326">
        <v>40.340000000000003</v>
      </c>
      <c r="EL96" s="332">
        <v>10.085000000000001</v>
      </c>
      <c r="EM96" s="333"/>
      <c r="EN96" s="333"/>
      <c r="EO96" s="333"/>
      <c r="EP96" s="333"/>
      <c r="EQ96" s="8">
        <f t="shared" si="137"/>
        <v>195.88</v>
      </c>
      <c r="ER96" s="8">
        <f t="shared" si="138"/>
        <v>48.97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29</v>
      </c>
      <c r="FB96" s="334">
        <v>0</v>
      </c>
      <c r="FC96" s="114">
        <v>30</v>
      </c>
      <c r="FD96" s="327"/>
      <c r="FE96" s="8"/>
      <c r="FF96" s="8"/>
      <c r="FG96" s="305"/>
      <c r="FH96" s="306"/>
      <c r="FI96" s="8"/>
      <c r="FJ96" s="8"/>
      <c r="FK96" s="8"/>
      <c r="FL96" s="8"/>
      <c r="FM96" s="327"/>
      <c r="FN96" s="327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7"/>
      <c r="GL96" s="297"/>
      <c r="GM96" s="309"/>
      <c r="GN96" s="310"/>
      <c r="GO96" s="299">
        <v>3</v>
      </c>
      <c r="GP96" s="311">
        <v>0</v>
      </c>
      <c r="GQ96" s="311"/>
      <c r="GR96" s="311"/>
      <c r="GS96" s="310"/>
      <c r="GT96" s="310"/>
      <c r="GU96" s="310">
        <v>6</v>
      </c>
      <c r="GV96" s="310">
        <v>0</v>
      </c>
      <c r="GW96" s="310"/>
      <c r="GX96" s="310"/>
      <c r="GY96" s="310">
        <v>2.4</v>
      </c>
      <c r="GZ96" s="310">
        <v>0</v>
      </c>
      <c r="HA96" s="8">
        <f t="shared" si="145"/>
        <v>11.4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2.8</v>
      </c>
      <c r="HZ96" s="335">
        <v>0.7</v>
      </c>
      <c r="IA96" s="312"/>
      <c r="IB96" s="304"/>
      <c r="IC96" s="337">
        <v>12</v>
      </c>
      <c r="ID96" s="130">
        <v>3</v>
      </c>
      <c r="IE96" s="313"/>
      <c r="IF96" s="313"/>
      <c r="IG96" s="8">
        <f t="shared" si="192"/>
        <v>14.8</v>
      </c>
      <c r="IH96" s="8">
        <f t="shared" si="151"/>
        <v>3.7</v>
      </c>
      <c r="II96" s="8"/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5"/>
      <c r="JD96" s="285"/>
      <c r="JE96" s="8">
        <f t="shared" si="152"/>
        <v>20.62</v>
      </c>
      <c r="JF96" s="8">
        <f t="shared" si="153"/>
        <v>0</v>
      </c>
      <c r="JG96" s="335">
        <v>6.5372000000000003</v>
      </c>
      <c r="JH96" s="335">
        <v>1</v>
      </c>
      <c r="JI96" s="335">
        <v>6.5373000000000001</v>
      </c>
      <c r="JJ96" s="335">
        <v>1</v>
      </c>
      <c r="JK96" s="335"/>
      <c r="JL96" s="335"/>
      <c r="JM96" s="91">
        <v>51.55</v>
      </c>
      <c r="JN96" s="335">
        <v>11</v>
      </c>
      <c r="JO96" s="91">
        <v>44.33</v>
      </c>
      <c r="JP96" s="335">
        <v>9</v>
      </c>
      <c r="JQ96" s="71">
        <v>0</v>
      </c>
      <c r="JR96" s="71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6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24.2</v>
      </c>
      <c r="LJ96" s="335">
        <v>0</v>
      </c>
      <c r="LK96" s="79">
        <v>24.02</v>
      </c>
      <c r="LL96" s="358">
        <v>0</v>
      </c>
      <c r="LM96" s="79">
        <v>6.5750000000000002</v>
      </c>
      <c r="LN96" s="339">
        <v>0</v>
      </c>
      <c r="LO96" s="75"/>
      <c r="LP96" s="352"/>
      <c r="LQ96" s="322"/>
      <c r="LR96" s="322"/>
      <c r="LS96" s="4">
        <f t="shared" si="167"/>
        <v>54.795000000000002</v>
      </c>
      <c r="LT96" s="4">
        <f t="shared" si="168"/>
        <v>0</v>
      </c>
      <c r="LU96" s="323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46"/>
      <c r="MD96" s="324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40">
        <v>0</v>
      </c>
      <c r="ML96" s="92"/>
      <c r="MM96" s="114">
        <v>0</v>
      </c>
      <c r="MN96" s="341"/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42">
        <v>0</v>
      </c>
      <c r="NA96" s="4">
        <f t="shared" si="179"/>
        <v>0</v>
      </c>
      <c r="NB96" s="4">
        <f t="shared" si="180"/>
        <v>0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7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1">
        <v>0</v>
      </c>
      <c r="NV96" s="351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7">
        <v>0</v>
      </c>
      <c r="OB96" s="74"/>
      <c r="OC96" s="357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47">
        <v>0</v>
      </c>
      <c r="OL96" s="301"/>
      <c r="OM96" s="196">
        <v>0</v>
      </c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>
        <v>5</v>
      </c>
      <c r="Z97" s="78">
        <v>2.2222222222222223</v>
      </c>
      <c r="AA97" s="9"/>
      <c r="AB97" s="285"/>
      <c r="AC97" s="8">
        <f t="shared" si="124"/>
        <v>5</v>
      </c>
      <c r="AD97" s="8">
        <f t="shared" si="125"/>
        <v>2.2222222222222223</v>
      </c>
      <c r="AE97" s="71"/>
      <c r="AF97" s="71"/>
      <c r="AG97" s="71"/>
      <c r="AH97" s="71"/>
      <c r="AI97" s="122">
        <v>6</v>
      </c>
      <c r="AJ97" s="122">
        <v>1.7999999999999998</v>
      </c>
      <c r="AK97" s="359">
        <v>49</v>
      </c>
      <c r="AL97" s="360">
        <v>14.7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55</v>
      </c>
      <c r="AV97" s="4">
        <f t="shared" si="109"/>
        <v>16.5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0</v>
      </c>
      <c r="BF97" s="8">
        <v>0</v>
      </c>
      <c r="BG97" s="295"/>
      <c r="BH97" s="296"/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5"/>
      <c r="CI97" s="91">
        <v>20.6</v>
      </c>
      <c r="CJ97" s="325">
        <v>6.5</v>
      </c>
      <c r="CK97" s="299"/>
      <c r="CL97" s="299"/>
      <c r="CM97" s="326">
        <v>5.15</v>
      </c>
      <c r="CN97" s="327">
        <v>1.5</v>
      </c>
      <c r="CO97" s="8">
        <f t="shared" si="128"/>
        <v>25.75</v>
      </c>
      <c r="CP97" s="8">
        <f t="shared" si="129"/>
        <v>8</v>
      </c>
      <c r="CQ97" s="343">
        <v>247.40625</v>
      </c>
      <c r="CR97" s="343"/>
      <c r="CS97" s="343"/>
      <c r="CT97" s="356"/>
      <c r="CU97" s="344">
        <v>18.556701030927837</v>
      </c>
      <c r="CV97" s="196"/>
      <c r="CW97" s="345">
        <v>63.814432989690722</v>
      </c>
      <c r="CX97" s="300"/>
      <c r="CY97" s="300"/>
      <c r="CZ97" s="300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8">
        <v>42.37</v>
      </c>
      <c r="DL97" s="328">
        <v>14.12</v>
      </c>
      <c r="DM97" s="78">
        <f t="shared" si="134"/>
        <v>42.37</v>
      </c>
      <c r="DN97" s="78">
        <f t="shared" si="135"/>
        <v>14.12</v>
      </c>
      <c r="DO97" s="328">
        <v>41.1</v>
      </c>
      <c r="DP97" s="328">
        <v>13.700000000000001</v>
      </c>
      <c r="DQ97" s="329"/>
      <c r="DR97" s="329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0">
        <v>39.18</v>
      </c>
      <c r="EH97" s="331">
        <v>9.7949999999999999</v>
      </c>
      <c r="EI97" s="94">
        <v>116.36</v>
      </c>
      <c r="EJ97" s="94">
        <v>29.09</v>
      </c>
      <c r="EK97" s="326">
        <v>40.340000000000003</v>
      </c>
      <c r="EL97" s="332">
        <v>10.085000000000001</v>
      </c>
      <c r="EM97" s="333"/>
      <c r="EN97" s="333"/>
      <c r="EO97" s="333"/>
      <c r="EP97" s="333"/>
      <c r="EQ97" s="8">
        <f t="shared" si="137"/>
        <v>195.88</v>
      </c>
      <c r="ER97" s="8">
        <f t="shared" si="138"/>
        <v>48.97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29</v>
      </c>
      <c r="FB97" s="334">
        <v>0</v>
      </c>
      <c r="FC97" s="114">
        <v>30</v>
      </c>
      <c r="FD97" s="327"/>
      <c r="FE97" s="8"/>
      <c r="FF97" s="8"/>
      <c r="FG97" s="305"/>
      <c r="FH97" s="306"/>
      <c r="FI97" s="8"/>
      <c r="FJ97" s="8"/>
      <c r="FK97" s="8"/>
      <c r="FL97" s="8"/>
      <c r="FM97" s="327"/>
      <c r="FN97" s="327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7"/>
      <c r="GL97" s="297"/>
      <c r="GM97" s="309"/>
      <c r="GN97" s="310"/>
      <c r="GO97" s="299">
        <v>3</v>
      </c>
      <c r="GP97" s="311">
        <v>0</v>
      </c>
      <c r="GQ97" s="311"/>
      <c r="GR97" s="311"/>
      <c r="GS97" s="310"/>
      <c r="GT97" s="310"/>
      <c r="GU97" s="310">
        <v>6</v>
      </c>
      <c r="GV97" s="310">
        <v>0</v>
      </c>
      <c r="GW97" s="310"/>
      <c r="GX97" s="310"/>
      <c r="GY97" s="310">
        <v>2.4</v>
      </c>
      <c r="GZ97" s="310">
        <v>0</v>
      </c>
      <c r="HA97" s="8">
        <f t="shared" si="145"/>
        <v>11.4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2.8</v>
      </c>
      <c r="HZ97" s="335">
        <v>0.7</v>
      </c>
      <c r="IA97" s="312"/>
      <c r="IB97" s="304"/>
      <c r="IC97" s="337">
        <v>12</v>
      </c>
      <c r="ID97" s="130">
        <v>3</v>
      </c>
      <c r="IE97" s="313"/>
      <c r="IF97" s="313"/>
      <c r="IG97" s="8">
        <f t="shared" si="192"/>
        <v>14.8</v>
      </c>
      <c r="IH97" s="8">
        <f t="shared" si="151"/>
        <v>3.7</v>
      </c>
      <c r="II97" s="8"/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5"/>
      <c r="JD97" s="285"/>
      <c r="JE97" s="8">
        <f t="shared" si="152"/>
        <v>20.62</v>
      </c>
      <c r="JF97" s="8">
        <f t="shared" si="153"/>
        <v>0</v>
      </c>
      <c r="JG97" s="335">
        <v>6.5372000000000003</v>
      </c>
      <c r="JH97" s="335">
        <v>1</v>
      </c>
      <c r="JI97" s="335">
        <v>6.5373000000000001</v>
      </c>
      <c r="JJ97" s="335">
        <v>1</v>
      </c>
      <c r="JK97" s="335"/>
      <c r="JL97" s="335"/>
      <c r="JM97" s="91">
        <v>51.55</v>
      </c>
      <c r="JN97" s="335">
        <v>11</v>
      </c>
      <c r="JO97" s="91">
        <v>44.33</v>
      </c>
      <c r="JP97" s="335">
        <v>9</v>
      </c>
      <c r="JQ97" s="71">
        <v>0</v>
      </c>
      <c r="JR97" s="71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6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24.2</v>
      </c>
      <c r="LJ97" s="335">
        <v>0</v>
      </c>
      <c r="LK97" s="79">
        <v>24.02</v>
      </c>
      <c r="LL97" s="358">
        <v>0</v>
      </c>
      <c r="LM97" s="79">
        <v>6.5750000000000002</v>
      </c>
      <c r="LN97" s="339">
        <v>0</v>
      </c>
      <c r="LO97" s="75"/>
      <c r="LP97" s="352"/>
      <c r="LQ97" s="322"/>
      <c r="LR97" s="322"/>
      <c r="LS97" s="4">
        <f t="shared" si="167"/>
        <v>54.795000000000002</v>
      </c>
      <c r="LT97" s="4">
        <f t="shared" si="168"/>
        <v>0</v>
      </c>
      <c r="LU97" s="323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46"/>
      <c r="MD97" s="324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40">
        <v>0</v>
      </c>
      <c r="ML97" s="92"/>
      <c r="MM97" s="114">
        <v>0</v>
      </c>
      <c r="MN97" s="341"/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42">
        <v>0</v>
      </c>
      <c r="NA97" s="4">
        <f t="shared" si="179"/>
        <v>0</v>
      </c>
      <c r="NB97" s="4">
        <f t="shared" si="180"/>
        <v>0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7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1">
        <v>0</v>
      </c>
      <c r="NV97" s="351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7">
        <v>0</v>
      </c>
      <c r="OB97" s="74"/>
      <c r="OC97" s="357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47">
        <v>0</v>
      </c>
      <c r="OL97" s="301"/>
      <c r="OM97" s="196">
        <v>0</v>
      </c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>
        <v>5</v>
      </c>
      <c r="Z98" s="78">
        <v>2.2222222222222223</v>
      </c>
      <c r="AA98" s="9"/>
      <c r="AB98" s="285"/>
      <c r="AC98" s="8">
        <f t="shared" si="124"/>
        <v>5</v>
      </c>
      <c r="AD98" s="8">
        <f t="shared" si="125"/>
        <v>2.2222222222222223</v>
      </c>
      <c r="AE98" s="71"/>
      <c r="AF98" s="71"/>
      <c r="AG98" s="71"/>
      <c r="AH98" s="71"/>
      <c r="AI98" s="122">
        <v>6</v>
      </c>
      <c r="AJ98" s="122">
        <v>1.7999999999999998</v>
      </c>
      <c r="AK98" s="359">
        <v>49</v>
      </c>
      <c r="AL98" s="360">
        <v>14.7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55</v>
      </c>
      <c r="AV98" s="4">
        <f t="shared" si="109"/>
        <v>16.5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0</v>
      </c>
      <c r="BF98" s="8">
        <v>0</v>
      </c>
      <c r="BG98" s="295"/>
      <c r="BH98" s="296"/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5"/>
      <c r="CI98" s="91">
        <v>20.6</v>
      </c>
      <c r="CJ98" s="325">
        <v>6.5</v>
      </c>
      <c r="CK98" s="299"/>
      <c r="CL98" s="299"/>
      <c r="CM98" s="326">
        <v>5.15</v>
      </c>
      <c r="CN98" s="327">
        <v>1.5</v>
      </c>
      <c r="CO98" s="8">
        <f t="shared" si="128"/>
        <v>25.75</v>
      </c>
      <c r="CP98" s="8">
        <f t="shared" si="129"/>
        <v>8</v>
      </c>
      <c r="CQ98" s="343">
        <v>247.40625</v>
      </c>
      <c r="CR98" s="343"/>
      <c r="CS98" s="343"/>
      <c r="CT98" s="356"/>
      <c r="CU98" s="344">
        <v>18.556701030927837</v>
      </c>
      <c r="CV98" s="196"/>
      <c r="CW98" s="345">
        <v>63.814432989690722</v>
      </c>
      <c r="CX98" s="300"/>
      <c r="CY98" s="300"/>
      <c r="CZ98" s="300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8">
        <v>42.37</v>
      </c>
      <c r="DL98" s="328">
        <v>14.12</v>
      </c>
      <c r="DM98" s="78">
        <f t="shared" si="134"/>
        <v>42.37</v>
      </c>
      <c r="DN98" s="78">
        <f t="shared" si="135"/>
        <v>14.12</v>
      </c>
      <c r="DO98" s="328">
        <v>41.1</v>
      </c>
      <c r="DP98" s="328">
        <v>13.700000000000001</v>
      </c>
      <c r="DQ98" s="329"/>
      <c r="DR98" s="329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0">
        <v>39.18</v>
      </c>
      <c r="EH98" s="331">
        <v>9.7949999999999999</v>
      </c>
      <c r="EI98" s="94">
        <v>116.36</v>
      </c>
      <c r="EJ98" s="94">
        <v>29.09</v>
      </c>
      <c r="EK98" s="326">
        <v>40.340000000000003</v>
      </c>
      <c r="EL98" s="332">
        <v>10.085000000000001</v>
      </c>
      <c r="EM98" s="333"/>
      <c r="EN98" s="333"/>
      <c r="EO98" s="333"/>
      <c r="EP98" s="333"/>
      <c r="EQ98" s="8">
        <f t="shared" si="137"/>
        <v>195.88</v>
      </c>
      <c r="ER98" s="8">
        <f t="shared" si="138"/>
        <v>48.97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29</v>
      </c>
      <c r="FB98" s="334">
        <v>0</v>
      </c>
      <c r="FC98" s="114">
        <v>30</v>
      </c>
      <c r="FD98" s="327"/>
      <c r="FE98" s="8"/>
      <c r="FF98" s="8"/>
      <c r="FG98" s="305"/>
      <c r="FH98" s="306"/>
      <c r="FI98" s="8"/>
      <c r="FJ98" s="8"/>
      <c r="FK98" s="8"/>
      <c r="FL98" s="8"/>
      <c r="FM98" s="327"/>
      <c r="FN98" s="327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7"/>
      <c r="GL98" s="297"/>
      <c r="GM98" s="309"/>
      <c r="GN98" s="310"/>
      <c r="GO98" s="299">
        <v>3</v>
      </c>
      <c r="GP98" s="311">
        <v>0</v>
      </c>
      <c r="GQ98" s="311"/>
      <c r="GR98" s="311"/>
      <c r="GS98" s="310"/>
      <c r="GT98" s="310"/>
      <c r="GU98" s="310">
        <v>6</v>
      </c>
      <c r="GV98" s="310">
        <v>0</v>
      </c>
      <c r="GW98" s="310"/>
      <c r="GX98" s="310"/>
      <c r="GY98" s="310">
        <v>2.4</v>
      </c>
      <c r="GZ98" s="310">
        <v>0</v>
      </c>
      <c r="HA98" s="8">
        <f t="shared" si="145"/>
        <v>11.4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2.8</v>
      </c>
      <c r="HZ98" s="335">
        <v>0.7</v>
      </c>
      <c r="IA98" s="312"/>
      <c r="IB98" s="304"/>
      <c r="IC98" s="337">
        <v>12</v>
      </c>
      <c r="ID98" s="130">
        <v>3</v>
      </c>
      <c r="IE98" s="313"/>
      <c r="IF98" s="313"/>
      <c r="IG98" s="8">
        <f t="shared" si="192"/>
        <v>14.8</v>
      </c>
      <c r="IH98" s="8">
        <f t="shared" si="151"/>
        <v>3.7</v>
      </c>
      <c r="II98" s="8"/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5"/>
      <c r="JD98" s="285"/>
      <c r="JE98" s="8">
        <f t="shared" si="152"/>
        <v>20.62</v>
      </c>
      <c r="JF98" s="8">
        <f t="shared" si="153"/>
        <v>0</v>
      </c>
      <c r="JG98" s="335">
        <v>6.5372000000000003</v>
      </c>
      <c r="JH98" s="335">
        <v>1</v>
      </c>
      <c r="JI98" s="335">
        <v>6.5373000000000001</v>
      </c>
      <c r="JJ98" s="335">
        <v>1</v>
      </c>
      <c r="JK98" s="335"/>
      <c r="JL98" s="335"/>
      <c r="JM98" s="91">
        <v>51.55</v>
      </c>
      <c r="JN98" s="335">
        <v>11</v>
      </c>
      <c r="JO98" s="91">
        <v>44.33</v>
      </c>
      <c r="JP98" s="335">
        <v>9</v>
      </c>
      <c r="JQ98" s="71">
        <v>0</v>
      </c>
      <c r="JR98" s="71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6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24.2</v>
      </c>
      <c r="LJ98" s="335">
        <v>0</v>
      </c>
      <c r="LK98" s="79">
        <v>24.02</v>
      </c>
      <c r="LL98" s="358">
        <v>0</v>
      </c>
      <c r="LM98" s="79">
        <v>6.5750000000000002</v>
      </c>
      <c r="LN98" s="339">
        <v>0</v>
      </c>
      <c r="LO98" s="75"/>
      <c r="LP98" s="352"/>
      <c r="LQ98" s="322"/>
      <c r="LR98" s="322"/>
      <c r="LS98" s="4">
        <f t="shared" si="167"/>
        <v>54.795000000000002</v>
      </c>
      <c r="LT98" s="4">
        <f t="shared" si="168"/>
        <v>0</v>
      </c>
      <c r="LU98" s="323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46"/>
      <c r="MD98" s="324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40">
        <v>0</v>
      </c>
      <c r="ML98" s="92"/>
      <c r="MM98" s="114">
        <v>0</v>
      </c>
      <c r="MN98" s="341"/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42">
        <v>0</v>
      </c>
      <c r="NA98" s="4">
        <f t="shared" si="179"/>
        <v>0</v>
      </c>
      <c r="NB98" s="4">
        <f t="shared" si="180"/>
        <v>0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7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1">
        <v>0</v>
      </c>
      <c r="NV98" s="351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7">
        <v>0</v>
      </c>
      <c r="OB98" s="74"/>
      <c r="OC98" s="357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47">
        <v>0</v>
      </c>
      <c r="OL98" s="301"/>
      <c r="OM98" s="196">
        <v>0</v>
      </c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>
        <v>5</v>
      </c>
      <c r="Z99" s="78">
        <v>2.2222222222222223</v>
      </c>
      <c r="AA99" s="9"/>
      <c r="AB99" s="285"/>
      <c r="AC99" s="8">
        <f t="shared" si="124"/>
        <v>5</v>
      </c>
      <c r="AD99" s="8">
        <f t="shared" si="125"/>
        <v>2.2222222222222223</v>
      </c>
      <c r="AE99" s="71"/>
      <c r="AF99" s="71"/>
      <c r="AG99" s="71"/>
      <c r="AH99" s="71"/>
      <c r="AI99" s="122">
        <v>6</v>
      </c>
      <c r="AJ99" s="122">
        <v>1.7999999999999998</v>
      </c>
      <c r="AK99" s="359">
        <v>49</v>
      </c>
      <c r="AL99" s="360">
        <v>14.7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55</v>
      </c>
      <c r="AV99" s="4">
        <f t="shared" si="109"/>
        <v>16.5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0</v>
      </c>
      <c r="BF99" s="8">
        <v>0</v>
      </c>
      <c r="BG99" s="295"/>
      <c r="BH99" s="296"/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5"/>
      <c r="CI99" s="91">
        <v>20.6</v>
      </c>
      <c r="CJ99" s="325">
        <v>6.5</v>
      </c>
      <c r="CK99" s="299"/>
      <c r="CL99" s="299"/>
      <c r="CM99" s="326">
        <v>5.15</v>
      </c>
      <c r="CN99" s="327">
        <v>1.5</v>
      </c>
      <c r="CO99" s="8">
        <f t="shared" si="128"/>
        <v>25.75</v>
      </c>
      <c r="CP99" s="8">
        <f t="shared" si="129"/>
        <v>8</v>
      </c>
      <c r="CQ99" s="343">
        <v>247.40625</v>
      </c>
      <c r="CR99" s="343"/>
      <c r="CS99" s="343"/>
      <c r="CT99" s="356"/>
      <c r="CU99" s="344">
        <v>18.556701030927837</v>
      </c>
      <c r="CV99" s="196"/>
      <c r="CW99" s="345">
        <v>63.814432989690722</v>
      </c>
      <c r="CX99" s="300"/>
      <c r="CY99" s="300"/>
      <c r="CZ99" s="300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8">
        <v>42.37</v>
      </c>
      <c r="DL99" s="328">
        <v>14.12</v>
      </c>
      <c r="DM99" s="78">
        <f t="shared" si="134"/>
        <v>42.37</v>
      </c>
      <c r="DN99" s="78">
        <f t="shared" si="135"/>
        <v>14.12</v>
      </c>
      <c r="DO99" s="328">
        <v>41.1</v>
      </c>
      <c r="DP99" s="328">
        <v>13.700000000000001</v>
      </c>
      <c r="DQ99" s="329"/>
      <c r="DR99" s="329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0">
        <v>39.18</v>
      </c>
      <c r="EH99" s="331">
        <v>9.7949999999999999</v>
      </c>
      <c r="EI99" s="94">
        <v>116.36</v>
      </c>
      <c r="EJ99" s="94">
        <v>29.09</v>
      </c>
      <c r="EK99" s="326">
        <v>40.340000000000003</v>
      </c>
      <c r="EL99" s="332">
        <v>10.085000000000001</v>
      </c>
      <c r="EM99" s="333"/>
      <c r="EN99" s="333"/>
      <c r="EO99" s="333"/>
      <c r="EP99" s="333"/>
      <c r="EQ99" s="8">
        <f t="shared" si="137"/>
        <v>195.88</v>
      </c>
      <c r="ER99" s="8">
        <f t="shared" si="138"/>
        <v>48.97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27</v>
      </c>
      <c r="FB99" s="334">
        <v>0</v>
      </c>
      <c r="FC99" s="114">
        <v>28</v>
      </c>
      <c r="FD99" s="327"/>
      <c r="FE99" s="8"/>
      <c r="FF99" s="8"/>
      <c r="FG99" s="305"/>
      <c r="FH99" s="306"/>
      <c r="FI99" s="8"/>
      <c r="FJ99" s="8"/>
      <c r="FK99" s="8"/>
      <c r="FL99" s="8"/>
      <c r="FM99" s="327"/>
      <c r="FN99" s="327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7"/>
      <c r="GL99" s="297"/>
      <c r="GM99" s="309"/>
      <c r="GN99" s="310"/>
      <c r="GO99" s="299">
        <v>3</v>
      </c>
      <c r="GP99" s="311">
        <v>0</v>
      </c>
      <c r="GQ99" s="311"/>
      <c r="GR99" s="311"/>
      <c r="GS99" s="310"/>
      <c r="GT99" s="310"/>
      <c r="GU99" s="310">
        <v>6</v>
      </c>
      <c r="GV99" s="310">
        <v>0</v>
      </c>
      <c r="GW99" s="310"/>
      <c r="GX99" s="310"/>
      <c r="GY99" s="310">
        <v>2.4</v>
      </c>
      <c r="GZ99" s="310">
        <v>0</v>
      </c>
      <c r="HA99" s="8">
        <f t="shared" si="145"/>
        <v>11.4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2.8</v>
      </c>
      <c r="HZ99" s="335">
        <v>0.7</v>
      </c>
      <c r="IA99" s="312"/>
      <c r="IB99" s="304"/>
      <c r="IC99" s="337">
        <v>12</v>
      </c>
      <c r="ID99" s="130">
        <v>3</v>
      </c>
      <c r="IE99" s="313"/>
      <c r="IF99" s="313"/>
      <c r="IG99" s="8">
        <f t="shared" si="192"/>
        <v>14.8</v>
      </c>
      <c r="IH99" s="8">
        <f t="shared" si="151"/>
        <v>3.7</v>
      </c>
      <c r="II99" s="8"/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5"/>
      <c r="JD99" s="285"/>
      <c r="JE99" s="8">
        <f t="shared" si="152"/>
        <v>20.62</v>
      </c>
      <c r="JF99" s="8">
        <f t="shared" si="153"/>
        <v>0</v>
      </c>
      <c r="JG99" s="335">
        <v>6.5372000000000003</v>
      </c>
      <c r="JH99" s="335">
        <v>1</v>
      </c>
      <c r="JI99" s="335">
        <v>6.5373000000000001</v>
      </c>
      <c r="JJ99" s="335">
        <v>1</v>
      </c>
      <c r="JK99" s="335"/>
      <c r="JL99" s="335"/>
      <c r="JM99" s="91">
        <v>51.55</v>
      </c>
      <c r="JN99" s="335">
        <v>11</v>
      </c>
      <c r="JO99" s="91">
        <v>44.33</v>
      </c>
      <c r="JP99" s="335">
        <v>9</v>
      </c>
      <c r="JQ99" s="71">
        <v>0</v>
      </c>
      <c r="JR99" s="71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6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24.2</v>
      </c>
      <c r="LJ99" s="335">
        <v>0</v>
      </c>
      <c r="LK99" s="79">
        <v>24.02</v>
      </c>
      <c r="LL99" s="358">
        <v>0</v>
      </c>
      <c r="LM99" s="79">
        <v>6.5750000000000002</v>
      </c>
      <c r="LN99" s="339">
        <v>0</v>
      </c>
      <c r="LO99" s="75"/>
      <c r="LP99" s="352"/>
      <c r="LQ99" s="322"/>
      <c r="LR99" s="322"/>
      <c r="LS99" s="4">
        <f t="shared" si="167"/>
        <v>54.795000000000002</v>
      </c>
      <c r="LT99" s="4">
        <f t="shared" si="168"/>
        <v>0</v>
      </c>
      <c r="LU99" s="323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46"/>
      <c r="MD99" s="324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40">
        <v>0</v>
      </c>
      <c r="ML99" s="92"/>
      <c r="MM99" s="114">
        <v>0</v>
      </c>
      <c r="MN99" s="341"/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42">
        <v>0</v>
      </c>
      <c r="NA99" s="4">
        <f t="shared" si="179"/>
        <v>0</v>
      </c>
      <c r="NB99" s="4">
        <f t="shared" si="180"/>
        <v>0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7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1">
        <v>0</v>
      </c>
      <c r="NV99" s="351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7">
        <v>0</v>
      </c>
      <c r="OB99" s="74"/>
      <c r="OC99" s="357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47">
        <v>0</v>
      </c>
      <c r="OL99" s="301"/>
      <c r="OM99" s="196">
        <v>0</v>
      </c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>
        <v>5</v>
      </c>
      <c r="Z100" s="78">
        <v>2.2222222222222223</v>
      </c>
      <c r="AA100" s="9"/>
      <c r="AB100" s="285"/>
      <c r="AC100" s="8">
        <f t="shared" si="124"/>
        <v>5</v>
      </c>
      <c r="AD100" s="8">
        <f t="shared" si="125"/>
        <v>2.2222222222222223</v>
      </c>
      <c r="AE100" s="71"/>
      <c r="AF100" s="71"/>
      <c r="AG100" s="71"/>
      <c r="AH100" s="71"/>
      <c r="AI100" s="122">
        <v>6</v>
      </c>
      <c r="AJ100" s="122">
        <v>1.7999999999999998</v>
      </c>
      <c r="AK100" s="359">
        <v>49</v>
      </c>
      <c r="AL100" s="360">
        <v>14.7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55</v>
      </c>
      <c r="AV100" s="4">
        <f t="shared" si="109"/>
        <v>16.5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0</v>
      </c>
      <c r="BF100" s="8">
        <v>0</v>
      </c>
      <c r="BG100" s="295"/>
      <c r="BH100" s="296"/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5"/>
      <c r="CI100" s="91">
        <v>20.6</v>
      </c>
      <c r="CJ100" s="325">
        <v>6.5</v>
      </c>
      <c r="CK100" s="299"/>
      <c r="CL100" s="299"/>
      <c r="CM100" s="326">
        <v>5.15</v>
      </c>
      <c r="CN100" s="327">
        <v>1.5</v>
      </c>
      <c r="CO100" s="8">
        <f t="shared" si="128"/>
        <v>25.75</v>
      </c>
      <c r="CP100" s="8">
        <f t="shared" si="129"/>
        <v>8</v>
      </c>
      <c r="CQ100" s="343">
        <v>247.40625</v>
      </c>
      <c r="CR100" s="343"/>
      <c r="CS100" s="343"/>
      <c r="CT100" s="356"/>
      <c r="CU100" s="344">
        <v>18.556701030927837</v>
      </c>
      <c r="CV100" s="196"/>
      <c r="CW100" s="345">
        <v>63.814432989690722</v>
      </c>
      <c r="CX100" s="300"/>
      <c r="CY100" s="300"/>
      <c r="CZ100" s="300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8">
        <v>42.37</v>
      </c>
      <c r="DL100" s="328">
        <v>14.12</v>
      </c>
      <c r="DM100" s="78">
        <f t="shared" si="134"/>
        <v>42.37</v>
      </c>
      <c r="DN100" s="78">
        <f t="shared" si="135"/>
        <v>14.12</v>
      </c>
      <c r="DO100" s="328">
        <v>41.1</v>
      </c>
      <c r="DP100" s="328">
        <v>13.700000000000001</v>
      </c>
      <c r="DQ100" s="329"/>
      <c r="DR100" s="329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0">
        <v>39.18</v>
      </c>
      <c r="EH100" s="331">
        <v>9.7949999999999999</v>
      </c>
      <c r="EI100" s="94">
        <v>116.36</v>
      </c>
      <c r="EJ100" s="94">
        <v>29.09</v>
      </c>
      <c r="EK100" s="326">
        <v>40.340000000000003</v>
      </c>
      <c r="EL100" s="332">
        <v>10.085000000000001</v>
      </c>
      <c r="EM100" s="333"/>
      <c r="EN100" s="333"/>
      <c r="EO100" s="333"/>
      <c r="EP100" s="333"/>
      <c r="EQ100" s="8">
        <f t="shared" si="137"/>
        <v>195.88</v>
      </c>
      <c r="ER100" s="8">
        <f t="shared" si="138"/>
        <v>48.97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27</v>
      </c>
      <c r="FB100" s="334">
        <v>0</v>
      </c>
      <c r="FC100" s="114">
        <v>28</v>
      </c>
      <c r="FD100" s="327"/>
      <c r="FE100" s="8"/>
      <c r="FF100" s="8"/>
      <c r="FG100" s="305"/>
      <c r="FH100" s="306"/>
      <c r="FI100" s="8"/>
      <c r="FJ100" s="8"/>
      <c r="FK100" s="8"/>
      <c r="FL100" s="8"/>
      <c r="FM100" s="327"/>
      <c r="FN100" s="327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7"/>
      <c r="GL100" s="297"/>
      <c r="GM100" s="309"/>
      <c r="GN100" s="310"/>
      <c r="GO100" s="299">
        <v>3</v>
      </c>
      <c r="GP100" s="311">
        <v>0</v>
      </c>
      <c r="GQ100" s="311"/>
      <c r="GR100" s="311"/>
      <c r="GS100" s="310"/>
      <c r="GT100" s="310"/>
      <c r="GU100" s="310">
        <v>6</v>
      </c>
      <c r="GV100" s="310">
        <v>0</v>
      </c>
      <c r="GW100" s="310"/>
      <c r="GX100" s="310"/>
      <c r="GY100" s="310">
        <v>2.4</v>
      </c>
      <c r="GZ100" s="310">
        <v>0</v>
      </c>
      <c r="HA100" s="8">
        <f t="shared" si="145"/>
        <v>11.4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2.8</v>
      </c>
      <c r="HZ100" s="335">
        <v>0.7</v>
      </c>
      <c r="IA100" s="312"/>
      <c r="IB100" s="304"/>
      <c r="IC100" s="337">
        <v>12</v>
      </c>
      <c r="ID100" s="130">
        <v>3</v>
      </c>
      <c r="IE100" s="313"/>
      <c r="IF100" s="313"/>
      <c r="IG100" s="8">
        <f t="shared" si="192"/>
        <v>14.8</v>
      </c>
      <c r="IH100" s="8">
        <f t="shared" si="151"/>
        <v>3.7</v>
      </c>
      <c r="II100" s="8"/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5"/>
      <c r="JD100" s="285"/>
      <c r="JE100" s="8">
        <f t="shared" si="152"/>
        <v>20.62</v>
      </c>
      <c r="JF100" s="8">
        <f t="shared" si="153"/>
        <v>0</v>
      </c>
      <c r="JG100" s="335">
        <v>6.5372000000000003</v>
      </c>
      <c r="JH100" s="335">
        <v>1</v>
      </c>
      <c r="JI100" s="335">
        <v>6.5373000000000001</v>
      </c>
      <c r="JJ100" s="335">
        <v>1</v>
      </c>
      <c r="JK100" s="335"/>
      <c r="JL100" s="335"/>
      <c r="JM100" s="91">
        <v>51.55</v>
      </c>
      <c r="JN100" s="335">
        <v>11</v>
      </c>
      <c r="JO100" s="91">
        <v>44.33</v>
      </c>
      <c r="JP100" s="335">
        <v>9</v>
      </c>
      <c r="JQ100" s="71">
        <v>0</v>
      </c>
      <c r="JR100" s="71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6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24.2</v>
      </c>
      <c r="LJ100" s="335">
        <v>0</v>
      </c>
      <c r="LK100" s="79">
        <v>24.02</v>
      </c>
      <c r="LL100" s="358">
        <v>0</v>
      </c>
      <c r="LM100" s="79">
        <v>6.5750000000000002</v>
      </c>
      <c r="LN100" s="339">
        <v>0</v>
      </c>
      <c r="LO100" s="75"/>
      <c r="LP100" s="352"/>
      <c r="LQ100" s="322"/>
      <c r="LR100" s="322"/>
      <c r="LS100" s="4">
        <f t="shared" si="167"/>
        <v>54.795000000000002</v>
      </c>
      <c r="LT100" s="4">
        <f t="shared" si="168"/>
        <v>0</v>
      </c>
      <c r="LU100" s="323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46"/>
      <c r="MD100" s="324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40">
        <v>0</v>
      </c>
      <c r="ML100" s="92"/>
      <c r="MM100" s="114">
        <v>0</v>
      </c>
      <c r="MN100" s="341"/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42">
        <v>0</v>
      </c>
      <c r="NA100" s="4">
        <f t="shared" si="179"/>
        <v>0</v>
      </c>
      <c r="NB100" s="4">
        <f t="shared" si="180"/>
        <v>0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7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1">
        <v>0</v>
      </c>
      <c r="NV100" s="351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7">
        <v>0</v>
      </c>
      <c r="OB100" s="74"/>
      <c r="OC100" s="357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47">
        <v>0</v>
      </c>
      <c r="OL100" s="301"/>
      <c r="OM100" s="196">
        <v>0</v>
      </c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>
        <v>5</v>
      </c>
      <c r="Z101" s="78">
        <v>2.2222222222222223</v>
      </c>
      <c r="AA101" s="9"/>
      <c r="AB101" s="285"/>
      <c r="AC101" s="8">
        <f t="shared" si="124"/>
        <v>5</v>
      </c>
      <c r="AD101" s="8">
        <f t="shared" si="125"/>
        <v>2.2222222222222223</v>
      </c>
      <c r="AE101" s="71"/>
      <c r="AF101" s="71"/>
      <c r="AG101" s="71"/>
      <c r="AH101" s="71"/>
      <c r="AI101" s="122">
        <v>6</v>
      </c>
      <c r="AJ101" s="122">
        <v>1.7999999999999998</v>
      </c>
      <c r="AK101" s="359">
        <v>49</v>
      </c>
      <c r="AL101" s="360">
        <v>14.7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55</v>
      </c>
      <c r="AV101" s="4">
        <f t="shared" si="109"/>
        <v>16.5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0</v>
      </c>
      <c r="BF101" s="8">
        <v>0</v>
      </c>
      <c r="BG101" s="295"/>
      <c r="BH101" s="296"/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5"/>
      <c r="CI101" s="91">
        <v>20.6</v>
      </c>
      <c r="CJ101" s="325">
        <v>6.5</v>
      </c>
      <c r="CK101" s="299"/>
      <c r="CL101" s="299"/>
      <c r="CM101" s="326">
        <v>5.15</v>
      </c>
      <c r="CN101" s="327">
        <v>1.5</v>
      </c>
      <c r="CO101" s="8">
        <f t="shared" si="128"/>
        <v>25.75</v>
      </c>
      <c r="CP101" s="8">
        <f t="shared" si="129"/>
        <v>8</v>
      </c>
      <c r="CQ101" s="343">
        <v>247.40625</v>
      </c>
      <c r="CR101" s="343"/>
      <c r="CS101" s="343"/>
      <c r="CT101" s="356"/>
      <c r="CU101" s="344">
        <v>18.556701030927837</v>
      </c>
      <c r="CV101" s="196"/>
      <c r="CW101" s="345">
        <v>63.814432989690722</v>
      </c>
      <c r="CX101" s="300"/>
      <c r="CY101" s="300"/>
      <c r="CZ101" s="300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8">
        <v>42.37</v>
      </c>
      <c r="DL101" s="328">
        <v>14.12</v>
      </c>
      <c r="DM101" s="78">
        <f t="shared" si="134"/>
        <v>42.37</v>
      </c>
      <c r="DN101" s="78">
        <f t="shared" si="135"/>
        <v>14.12</v>
      </c>
      <c r="DO101" s="328">
        <v>41.1</v>
      </c>
      <c r="DP101" s="328">
        <v>13.700000000000001</v>
      </c>
      <c r="DQ101" s="329"/>
      <c r="DR101" s="329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0">
        <v>39.18</v>
      </c>
      <c r="EH101" s="331">
        <v>9.7949999999999999</v>
      </c>
      <c r="EI101" s="94">
        <v>116.36</v>
      </c>
      <c r="EJ101" s="94">
        <v>29.09</v>
      </c>
      <c r="EK101" s="326">
        <v>40.340000000000003</v>
      </c>
      <c r="EL101" s="332">
        <v>10.085000000000001</v>
      </c>
      <c r="EM101" s="333"/>
      <c r="EN101" s="333"/>
      <c r="EO101" s="333"/>
      <c r="EP101" s="333"/>
      <c r="EQ101" s="8">
        <f t="shared" si="137"/>
        <v>195.88</v>
      </c>
      <c r="ER101" s="8">
        <f t="shared" si="138"/>
        <v>48.97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27</v>
      </c>
      <c r="FB101" s="334">
        <v>0</v>
      </c>
      <c r="FC101" s="114">
        <v>28</v>
      </c>
      <c r="FD101" s="327"/>
      <c r="FE101" s="8"/>
      <c r="FF101" s="8"/>
      <c r="FG101" s="305"/>
      <c r="FH101" s="306"/>
      <c r="FI101" s="8"/>
      <c r="FJ101" s="8"/>
      <c r="FK101" s="8"/>
      <c r="FL101" s="8"/>
      <c r="FM101" s="327"/>
      <c r="FN101" s="327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7"/>
      <c r="GL101" s="297"/>
      <c r="GM101" s="309"/>
      <c r="GN101" s="310"/>
      <c r="GO101" s="299">
        <v>3</v>
      </c>
      <c r="GP101" s="311">
        <v>0</v>
      </c>
      <c r="GQ101" s="311"/>
      <c r="GR101" s="311"/>
      <c r="GS101" s="310"/>
      <c r="GT101" s="310"/>
      <c r="GU101" s="310">
        <v>6</v>
      </c>
      <c r="GV101" s="310">
        <v>0</v>
      </c>
      <c r="GW101" s="310"/>
      <c r="GX101" s="310"/>
      <c r="GY101" s="310">
        <v>2.4</v>
      </c>
      <c r="GZ101" s="310">
        <v>0</v>
      </c>
      <c r="HA101" s="8">
        <f t="shared" si="145"/>
        <v>11.4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2.8</v>
      </c>
      <c r="HZ101" s="335">
        <v>0.7</v>
      </c>
      <c r="IA101" s="312"/>
      <c r="IB101" s="304"/>
      <c r="IC101" s="337">
        <v>12</v>
      </c>
      <c r="ID101" s="130">
        <v>3</v>
      </c>
      <c r="IE101" s="313"/>
      <c r="IF101" s="313"/>
      <c r="IG101" s="8">
        <f t="shared" si="192"/>
        <v>14.8</v>
      </c>
      <c r="IH101" s="8">
        <f t="shared" si="151"/>
        <v>3.7</v>
      </c>
      <c r="II101" s="8"/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5"/>
      <c r="JD101" s="285"/>
      <c r="JE101" s="8">
        <f t="shared" si="152"/>
        <v>20.62</v>
      </c>
      <c r="JF101" s="8">
        <f t="shared" si="153"/>
        <v>0</v>
      </c>
      <c r="JG101" s="335">
        <v>6.5372000000000003</v>
      </c>
      <c r="JH101" s="335">
        <v>1</v>
      </c>
      <c r="JI101" s="335">
        <v>6.5373000000000001</v>
      </c>
      <c r="JJ101" s="335">
        <v>1</v>
      </c>
      <c r="JK101" s="335"/>
      <c r="JL101" s="335"/>
      <c r="JM101" s="91">
        <v>51.55</v>
      </c>
      <c r="JN101" s="335">
        <v>11</v>
      </c>
      <c r="JO101" s="91">
        <v>44.33</v>
      </c>
      <c r="JP101" s="335">
        <v>9</v>
      </c>
      <c r="JQ101" s="71">
        <v>0</v>
      </c>
      <c r="JR101" s="71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6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24.2</v>
      </c>
      <c r="LJ101" s="335">
        <v>0</v>
      </c>
      <c r="LK101" s="79">
        <v>24.02</v>
      </c>
      <c r="LL101" s="358">
        <v>0</v>
      </c>
      <c r="LM101" s="79">
        <v>6.5750000000000002</v>
      </c>
      <c r="LN101" s="339">
        <v>0</v>
      </c>
      <c r="LO101" s="75"/>
      <c r="LP101" s="352"/>
      <c r="LQ101" s="322"/>
      <c r="LR101" s="322"/>
      <c r="LS101" s="4">
        <f t="shared" si="167"/>
        <v>54.795000000000002</v>
      </c>
      <c r="LT101" s="4">
        <f t="shared" si="168"/>
        <v>0</v>
      </c>
      <c r="LU101" s="323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46"/>
      <c r="MD101" s="324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40">
        <v>0</v>
      </c>
      <c r="ML101" s="92"/>
      <c r="MM101" s="114">
        <v>0</v>
      </c>
      <c r="MN101" s="341"/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42">
        <v>0</v>
      </c>
      <c r="NA101" s="4">
        <f t="shared" si="179"/>
        <v>0</v>
      </c>
      <c r="NB101" s="4">
        <f t="shared" si="180"/>
        <v>0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7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1">
        <v>0</v>
      </c>
      <c r="NV101" s="351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7">
        <v>0</v>
      </c>
      <c r="OB101" s="74"/>
      <c r="OC101" s="357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47">
        <v>0</v>
      </c>
      <c r="OL101" s="301"/>
      <c r="OM101" s="196">
        <v>0</v>
      </c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>
        <v>5</v>
      </c>
      <c r="Z102" s="78">
        <v>2.2222222222222223</v>
      </c>
      <c r="AA102" s="9"/>
      <c r="AB102" s="285"/>
      <c r="AC102" s="8">
        <f t="shared" si="124"/>
        <v>5</v>
      </c>
      <c r="AD102" s="8">
        <f t="shared" si="125"/>
        <v>2.2222222222222223</v>
      </c>
      <c r="AE102" s="71"/>
      <c r="AF102" s="71"/>
      <c r="AG102" s="71"/>
      <c r="AH102" s="71"/>
      <c r="AI102" s="122">
        <v>6</v>
      </c>
      <c r="AJ102" s="122">
        <v>1.7999999999999998</v>
      </c>
      <c r="AK102" s="359">
        <v>49</v>
      </c>
      <c r="AL102" s="360">
        <v>14.7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55</v>
      </c>
      <c r="AV102" s="4">
        <f t="shared" si="109"/>
        <v>16.5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0</v>
      </c>
      <c r="BF102" s="8">
        <v>0</v>
      </c>
      <c r="BG102" s="295"/>
      <c r="BH102" s="296"/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5"/>
      <c r="CI102" s="91">
        <v>20.6</v>
      </c>
      <c r="CJ102" s="325">
        <v>6.5</v>
      </c>
      <c r="CK102" s="299"/>
      <c r="CL102" s="299"/>
      <c r="CM102" s="326">
        <v>5.15</v>
      </c>
      <c r="CN102" s="327">
        <v>1.5</v>
      </c>
      <c r="CO102" s="8">
        <f t="shared" si="128"/>
        <v>25.75</v>
      </c>
      <c r="CP102" s="8">
        <f t="shared" si="129"/>
        <v>8</v>
      </c>
      <c r="CQ102" s="343">
        <v>247.40625</v>
      </c>
      <c r="CR102" s="343"/>
      <c r="CS102" s="343"/>
      <c r="CT102" s="356"/>
      <c r="CU102" s="344">
        <v>18.556701030927837</v>
      </c>
      <c r="CV102" s="196"/>
      <c r="CW102" s="345">
        <v>63.814432989690722</v>
      </c>
      <c r="CX102" s="300"/>
      <c r="CY102" s="300"/>
      <c r="CZ102" s="300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8">
        <v>42.37</v>
      </c>
      <c r="DL102" s="328">
        <v>14.12</v>
      </c>
      <c r="DM102" s="78">
        <f t="shared" si="134"/>
        <v>42.37</v>
      </c>
      <c r="DN102" s="78">
        <f t="shared" si="135"/>
        <v>14.12</v>
      </c>
      <c r="DO102" s="328">
        <v>41.1</v>
      </c>
      <c r="DP102" s="328">
        <v>13.700000000000001</v>
      </c>
      <c r="DQ102" s="329"/>
      <c r="DR102" s="329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0">
        <v>39.18</v>
      </c>
      <c r="EH102" s="331">
        <v>9.7949999999999999</v>
      </c>
      <c r="EI102" s="94">
        <v>116.36</v>
      </c>
      <c r="EJ102" s="94">
        <v>29.09</v>
      </c>
      <c r="EK102" s="326">
        <v>40.340000000000003</v>
      </c>
      <c r="EL102" s="332">
        <v>10.085000000000001</v>
      </c>
      <c r="EM102" s="333"/>
      <c r="EN102" s="333"/>
      <c r="EO102" s="333"/>
      <c r="EP102" s="333"/>
      <c r="EQ102" s="8">
        <f t="shared" si="137"/>
        <v>195.88</v>
      </c>
      <c r="ER102" s="8">
        <f t="shared" si="138"/>
        <v>48.97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27</v>
      </c>
      <c r="FB102" s="334">
        <v>0</v>
      </c>
      <c r="FC102" s="114">
        <v>28</v>
      </c>
      <c r="FD102" s="327"/>
      <c r="FE102" s="8"/>
      <c r="FF102" s="8"/>
      <c r="FG102" s="305"/>
      <c r="FH102" s="306"/>
      <c r="FI102" s="8"/>
      <c r="FJ102" s="8"/>
      <c r="FK102" s="8"/>
      <c r="FL102" s="8"/>
      <c r="FM102" s="327"/>
      <c r="FN102" s="327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7"/>
      <c r="GL102" s="297"/>
      <c r="GM102" s="309"/>
      <c r="GN102" s="310"/>
      <c r="GO102" s="299">
        <v>3</v>
      </c>
      <c r="GP102" s="311">
        <v>0</v>
      </c>
      <c r="GQ102" s="311"/>
      <c r="GR102" s="311"/>
      <c r="GS102" s="310"/>
      <c r="GT102" s="310"/>
      <c r="GU102" s="310">
        <v>6</v>
      </c>
      <c r="GV102" s="310">
        <v>0</v>
      </c>
      <c r="GW102" s="310"/>
      <c r="GX102" s="310"/>
      <c r="GY102" s="310">
        <v>2.4</v>
      </c>
      <c r="GZ102" s="310">
        <v>0</v>
      </c>
      <c r="HA102" s="8">
        <f t="shared" si="145"/>
        <v>11.4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2.8</v>
      </c>
      <c r="HZ102" s="335">
        <v>0.7</v>
      </c>
      <c r="IA102" s="312"/>
      <c r="IB102" s="304"/>
      <c r="IC102" s="337">
        <v>12</v>
      </c>
      <c r="ID102" s="130">
        <v>3</v>
      </c>
      <c r="IE102" s="313"/>
      <c r="IF102" s="313"/>
      <c r="IG102" s="8">
        <f t="shared" si="192"/>
        <v>14.8</v>
      </c>
      <c r="IH102" s="8">
        <f t="shared" si="151"/>
        <v>3.7</v>
      </c>
      <c r="II102" s="8"/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5"/>
      <c r="JD102" s="285"/>
      <c r="JE102" s="8">
        <f t="shared" si="152"/>
        <v>20.62</v>
      </c>
      <c r="JF102" s="8">
        <f t="shared" si="153"/>
        <v>0</v>
      </c>
      <c r="JG102" s="335">
        <v>6.5372000000000003</v>
      </c>
      <c r="JH102" s="335">
        <v>1</v>
      </c>
      <c r="JI102" s="335">
        <v>6.5373000000000001</v>
      </c>
      <c r="JJ102" s="335">
        <v>1</v>
      </c>
      <c r="JK102" s="335"/>
      <c r="JL102" s="335"/>
      <c r="JM102" s="91">
        <v>51.55</v>
      </c>
      <c r="JN102" s="335">
        <v>11</v>
      </c>
      <c r="JO102" s="91">
        <v>44.33</v>
      </c>
      <c r="JP102" s="335">
        <v>9</v>
      </c>
      <c r="JQ102" s="71">
        <v>0</v>
      </c>
      <c r="JR102" s="71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6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24.2</v>
      </c>
      <c r="LJ102" s="335">
        <v>0</v>
      </c>
      <c r="LK102" s="79">
        <v>24.02</v>
      </c>
      <c r="LL102" s="358">
        <v>0</v>
      </c>
      <c r="LM102" s="79">
        <v>6.5750000000000002</v>
      </c>
      <c r="LN102" s="339">
        <v>0</v>
      </c>
      <c r="LO102" s="75"/>
      <c r="LP102" s="352"/>
      <c r="LQ102" s="322"/>
      <c r="LR102" s="322"/>
      <c r="LS102" s="4">
        <f t="shared" si="167"/>
        <v>54.795000000000002</v>
      </c>
      <c r="LT102" s="4">
        <f t="shared" si="168"/>
        <v>0</v>
      </c>
      <c r="LU102" s="323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46"/>
      <c r="MD102" s="324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40">
        <v>0</v>
      </c>
      <c r="ML102" s="92"/>
      <c r="MM102" s="114">
        <v>0</v>
      </c>
      <c r="MN102" s="341"/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42">
        <v>0</v>
      </c>
      <c r="NA102" s="4">
        <f t="shared" si="179"/>
        <v>0</v>
      </c>
      <c r="NB102" s="4">
        <f t="shared" si="180"/>
        <v>0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7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1">
        <v>0</v>
      </c>
      <c r="NV102" s="351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7">
        <v>0</v>
      </c>
      <c r="OB102" s="74"/>
      <c r="OC102" s="357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47">
        <v>0</v>
      </c>
      <c r="OL102" s="301"/>
      <c r="OM102" s="196">
        <v>0</v>
      </c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>
        <v>5</v>
      </c>
      <c r="Z103" s="78">
        <v>2.2222222222222223</v>
      </c>
      <c r="AA103" s="9"/>
      <c r="AB103" s="285"/>
      <c r="AC103" s="8">
        <f t="shared" si="124"/>
        <v>5</v>
      </c>
      <c r="AD103" s="8">
        <f t="shared" si="125"/>
        <v>2.2222222222222223</v>
      </c>
      <c r="AE103" s="71"/>
      <c r="AF103" s="71"/>
      <c r="AG103" s="71"/>
      <c r="AH103" s="71"/>
      <c r="AI103" s="122">
        <v>6</v>
      </c>
      <c r="AJ103" s="122">
        <v>1.7999999999999998</v>
      </c>
      <c r="AK103" s="359">
        <v>49</v>
      </c>
      <c r="AL103" s="360">
        <v>14.7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55</v>
      </c>
      <c r="AV103" s="4">
        <f t="shared" si="109"/>
        <v>16.5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0</v>
      </c>
      <c r="BF103" s="8">
        <v>0</v>
      </c>
      <c r="BG103" s="295"/>
      <c r="BH103" s="296"/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5"/>
      <c r="CI103" s="91">
        <v>20.6</v>
      </c>
      <c r="CJ103" s="325">
        <v>6.5</v>
      </c>
      <c r="CK103" s="299"/>
      <c r="CL103" s="299"/>
      <c r="CM103" s="326">
        <v>5.15</v>
      </c>
      <c r="CN103" s="327">
        <v>1.5</v>
      </c>
      <c r="CO103" s="8">
        <f t="shared" si="128"/>
        <v>25.75</v>
      </c>
      <c r="CP103" s="8">
        <f t="shared" si="129"/>
        <v>8</v>
      </c>
      <c r="CQ103" s="343">
        <v>247.40625</v>
      </c>
      <c r="CR103" s="343"/>
      <c r="CS103" s="343"/>
      <c r="CT103" s="356"/>
      <c r="CU103" s="344">
        <v>18.556701030927837</v>
      </c>
      <c r="CV103" s="196"/>
      <c r="CW103" s="345">
        <v>63.814432989690722</v>
      </c>
      <c r="CX103" s="300"/>
      <c r="CY103" s="300"/>
      <c r="CZ103" s="300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8">
        <v>42.37</v>
      </c>
      <c r="DL103" s="328">
        <v>14.12</v>
      </c>
      <c r="DM103" s="78">
        <f t="shared" si="134"/>
        <v>42.37</v>
      </c>
      <c r="DN103" s="78">
        <f t="shared" si="135"/>
        <v>14.12</v>
      </c>
      <c r="DO103" s="328">
        <v>41.1</v>
      </c>
      <c r="DP103" s="328">
        <v>13.700000000000001</v>
      </c>
      <c r="DQ103" s="329"/>
      <c r="DR103" s="329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0">
        <v>39.18</v>
      </c>
      <c r="EH103" s="331">
        <v>9.7949999999999999</v>
      </c>
      <c r="EI103" s="94">
        <v>116.36</v>
      </c>
      <c r="EJ103" s="94">
        <v>29.09</v>
      </c>
      <c r="EK103" s="326">
        <v>40.340000000000003</v>
      </c>
      <c r="EL103" s="332">
        <v>10.085000000000001</v>
      </c>
      <c r="EM103" s="333"/>
      <c r="EN103" s="333"/>
      <c r="EO103" s="333"/>
      <c r="EP103" s="333"/>
      <c r="EQ103" s="8">
        <f t="shared" si="137"/>
        <v>195.88</v>
      </c>
      <c r="ER103" s="8">
        <f t="shared" si="138"/>
        <v>48.97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27</v>
      </c>
      <c r="FB103" s="334">
        <v>0</v>
      </c>
      <c r="FC103" s="114">
        <v>0</v>
      </c>
      <c r="FD103" s="327"/>
      <c r="FE103" s="8"/>
      <c r="FF103" s="8"/>
      <c r="FG103" s="305"/>
      <c r="FH103" s="306"/>
      <c r="FI103" s="8"/>
      <c r="FJ103" s="8"/>
      <c r="FK103" s="8"/>
      <c r="FL103" s="8"/>
      <c r="FM103" s="327"/>
      <c r="FN103" s="327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7"/>
      <c r="GL103" s="297"/>
      <c r="GM103" s="309"/>
      <c r="GN103" s="310"/>
      <c r="GO103" s="299">
        <v>3</v>
      </c>
      <c r="GP103" s="311">
        <v>0</v>
      </c>
      <c r="GQ103" s="311"/>
      <c r="GR103" s="311"/>
      <c r="GS103" s="310"/>
      <c r="GT103" s="310"/>
      <c r="GU103" s="310">
        <v>6</v>
      </c>
      <c r="GV103" s="310">
        <v>0</v>
      </c>
      <c r="GW103" s="310"/>
      <c r="GX103" s="310"/>
      <c r="GY103" s="310">
        <v>2.4</v>
      </c>
      <c r="GZ103" s="310">
        <v>0</v>
      </c>
      <c r="HA103" s="8">
        <f t="shared" si="145"/>
        <v>11.4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2.8</v>
      </c>
      <c r="HZ103" s="335">
        <v>0.7</v>
      </c>
      <c r="IA103" s="312"/>
      <c r="IB103" s="304"/>
      <c r="IC103" s="337">
        <v>12</v>
      </c>
      <c r="ID103" s="130">
        <v>3</v>
      </c>
      <c r="IE103" s="313"/>
      <c r="IF103" s="313"/>
      <c r="IG103" s="8">
        <f t="shared" si="192"/>
        <v>14.8</v>
      </c>
      <c r="IH103" s="8">
        <f t="shared" si="151"/>
        <v>3.7</v>
      </c>
      <c r="II103" s="8"/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5"/>
      <c r="JD103" s="285"/>
      <c r="JE103" s="8">
        <f t="shared" si="152"/>
        <v>20.62</v>
      </c>
      <c r="JF103" s="8">
        <f t="shared" si="153"/>
        <v>0</v>
      </c>
      <c r="JG103" s="335">
        <v>6.5372000000000003</v>
      </c>
      <c r="JH103" s="335">
        <v>1</v>
      </c>
      <c r="JI103" s="335">
        <v>6.5373000000000001</v>
      </c>
      <c r="JJ103" s="335">
        <v>1</v>
      </c>
      <c r="JK103" s="335"/>
      <c r="JL103" s="335"/>
      <c r="JM103" s="91">
        <v>51.55</v>
      </c>
      <c r="JN103" s="335">
        <v>11</v>
      </c>
      <c r="JO103" s="91">
        <v>44.33</v>
      </c>
      <c r="JP103" s="335">
        <v>9</v>
      </c>
      <c r="JQ103" s="71">
        <v>0</v>
      </c>
      <c r="JR103" s="71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6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24.2</v>
      </c>
      <c r="LJ103" s="335">
        <v>0</v>
      </c>
      <c r="LK103" s="79">
        <v>24.02</v>
      </c>
      <c r="LL103" s="358">
        <v>0</v>
      </c>
      <c r="LM103" s="79">
        <v>6.5750000000000002</v>
      </c>
      <c r="LN103" s="339">
        <v>0</v>
      </c>
      <c r="LO103" s="75"/>
      <c r="LP103" s="352"/>
      <c r="LQ103" s="322"/>
      <c r="LR103" s="322"/>
      <c r="LS103" s="4">
        <f t="shared" si="167"/>
        <v>54.795000000000002</v>
      </c>
      <c r="LT103" s="4">
        <f t="shared" si="168"/>
        <v>0</v>
      </c>
      <c r="LU103" s="323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46"/>
      <c r="MD103" s="324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40">
        <v>0</v>
      </c>
      <c r="ML103" s="92"/>
      <c r="MM103" s="114">
        <v>0</v>
      </c>
      <c r="MN103" s="341"/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42">
        <v>0</v>
      </c>
      <c r="NA103" s="4">
        <f t="shared" si="179"/>
        <v>0</v>
      </c>
      <c r="NB103" s="4">
        <f t="shared" si="180"/>
        <v>0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7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1">
        <v>0</v>
      </c>
      <c r="NV103" s="351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7">
        <v>0</v>
      </c>
      <c r="OB103" s="74"/>
      <c r="OC103" s="357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47">
        <v>0</v>
      </c>
      <c r="OL103" s="301"/>
      <c r="OM103" s="196">
        <v>0</v>
      </c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>
        <v>5</v>
      </c>
      <c r="Z104" s="78">
        <v>2.2222222222222223</v>
      </c>
      <c r="AA104" s="9"/>
      <c r="AB104" s="285"/>
      <c r="AC104" s="8">
        <f t="shared" si="124"/>
        <v>5</v>
      </c>
      <c r="AD104" s="8">
        <f t="shared" si="125"/>
        <v>2.2222222222222223</v>
      </c>
      <c r="AE104" s="71"/>
      <c r="AF104" s="71"/>
      <c r="AG104" s="71"/>
      <c r="AH104" s="71"/>
      <c r="AI104" s="122">
        <v>6</v>
      </c>
      <c r="AJ104" s="122">
        <v>1.7999999999999998</v>
      </c>
      <c r="AK104" s="359">
        <v>49</v>
      </c>
      <c r="AL104" s="360">
        <v>14.7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55</v>
      </c>
      <c r="AV104" s="4">
        <f t="shared" si="109"/>
        <v>16.5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0</v>
      </c>
      <c r="BF104" s="8">
        <v>0</v>
      </c>
      <c r="BG104" s="295"/>
      <c r="BH104" s="296"/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5"/>
      <c r="CI104" s="91">
        <v>20.6</v>
      </c>
      <c r="CJ104" s="325">
        <v>6.5</v>
      </c>
      <c r="CK104" s="299"/>
      <c r="CL104" s="299"/>
      <c r="CM104" s="326">
        <v>5.15</v>
      </c>
      <c r="CN104" s="327">
        <v>1.5</v>
      </c>
      <c r="CO104" s="8">
        <f t="shared" si="128"/>
        <v>25.75</v>
      </c>
      <c r="CP104" s="8">
        <f t="shared" si="129"/>
        <v>8</v>
      </c>
      <c r="CQ104" s="343">
        <v>247.40625</v>
      </c>
      <c r="CR104" s="343"/>
      <c r="CS104" s="343"/>
      <c r="CT104" s="356"/>
      <c r="CU104" s="344">
        <v>18.556701030927837</v>
      </c>
      <c r="CV104" s="196"/>
      <c r="CW104" s="345">
        <v>63.814432989690722</v>
      </c>
      <c r="CX104" s="300"/>
      <c r="CY104" s="300"/>
      <c r="CZ104" s="300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8">
        <v>42.37</v>
      </c>
      <c r="DL104" s="328">
        <v>14.12</v>
      </c>
      <c r="DM104" s="78">
        <f t="shared" si="134"/>
        <v>42.37</v>
      </c>
      <c r="DN104" s="78">
        <f t="shared" si="135"/>
        <v>14.12</v>
      </c>
      <c r="DO104" s="328">
        <v>41.1</v>
      </c>
      <c r="DP104" s="328">
        <v>13.700000000000001</v>
      </c>
      <c r="DQ104" s="329"/>
      <c r="DR104" s="329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0">
        <v>39.18</v>
      </c>
      <c r="EH104" s="331">
        <v>9.7949999999999999</v>
      </c>
      <c r="EI104" s="94">
        <v>116.36</v>
      </c>
      <c r="EJ104" s="94">
        <v>29.09</v>
      </c>
      <c r="EK104" s="326">
        <v>40.340000000000003</v>
      </c>
      <c r="EL104" s="332">
        <v>10.085000000000001</v>
      </c>
      <c r="EM104" s="333"/>
      <c r="EN104" s="333"/>
      <c r="EO104" s="333"/>
      <c r="EP104" s="333"/>
      <c r="EQ104" s="8">
        <f t="shared" si="137"/>
        <v>195.88</v>
      </c>
      <c r="ER104" s="8">
        <f t="shared" si="138"/>
        <v>48.97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27</v>
      </c>
      <c r="FB104" s="334">
        <v>0</v>
      </c>
      <c r="FC104" s="114">
        <v>0</v>
      </c>
      <c r="FD104" s="327"/>
      <c r="FE104" s="8"/>
      <c r="FF104" s="8"/>
      <c r="FG104" s="305"/>
      <c r="FH104" s="306"/>
      <c r="FI104" s="8"/>
      <c r="FJ104" s="8"/>
      <c r="FK104" s="8"/>
      <c r="FL104" s="8"/>
      <c r="FM104" s="327"/>
      <c r="FN104" s="327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7"/>
      <c r="GL104" s="297"/>
      <c r="GM104" s="309"/>
      <c r="GN104" s="310"/>
      <c r="GO104" s="299">
        <v>3</v>
      </c>
      <c r="GP104" s="311">
        <v>0</v>
      </c>
      <c r="GQ104" s="311"/>
      <c r="GR104" s="311"/>
      <c r="GS104" s="310"/>
      <c r="GT104" s="310"/>
      <c r="GU104" s="310">
        <v>6</v>
      </c>
      <c r="GV104" s="310">
        <v>0</v>
      </c>
      <c r="GW104" s="310"/>
      <c r="GX104" s="310"/>
      <c r="GY104" s="310">
        <v>2.4</v>
      </c>
      <c r="GZ104" s="310">
        <v>0</v>
      </c>
      <c r="HA104" s="8">
        <f t="shared" si="145"/>
        <v>11.4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2.8</v>
      </c>
      <c r="HZ104" s="335">
        <v>0.7</v>
      </c>
      <c r="IA104" s="312"/>
      <c r="IB104" s="304"/>
      <c r="IC104" s="337">
        <v>12</v>
      </c>
      <c r="ID104" s="130">
        <v>3</v>
      </c>
      <c r="IE104" s="313"/>
      <c r="IF104" s="313"/>
      <c r="IG104" s="8">
        <f t="shared" si="192"/>
        <v>14.8</v>
      </c>
      <c r="IH104" s="8">
        <f t="shared" si="151"/>
        <v>3.7</v>
      </c>
      <c r="II104" s="8"/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5"/>
      <c r="JD104" s="285"/>
      <c r="JE104" s="8">
        <f t="shared" si="152"/>
        <v>20.62</v>
      </c>
      <c r="JF104" s="8">
        <f t="shared" si="153"/>
        <v>0</v>
      </c>
      <c r="JG104" s="335">
        <v>6.5372000000000003</v>
      </c>
      <c r="JH104" s="335">
        <v>1</v>
      </c>
      <c r="JI104" s="335">
        <v>6.5373000000000001</v>
      </c>
      <c r="JJ104" s="335">
        <v>1</v>
      </c>
      <c r="JK104" s="335"/>
      <c r="JL104" s="335"/>
      <c r="JM104" s="91">
        <v>51.55</v>
      </c>
      <c r="JN104" s="335">
        <v>11</v>
      </c>
      <c r="JO104" s="91">
        <v>44.33</v>
      </c>
      <c r="JP104" s="335">
        <v>9</v>
      </c>
      <c r="JQ104" s="71">
        <v>0</v>
      </c>
      <c r="JR104" s="71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6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24.2</v>
      </c>
      <c r="LJ104" s="335">
        <v>0</v>
      </c>
      <c r="LK104" s="79">
        <v>24.02</v>
      </c>
      <c r="LL104" s="358">
        <v>0</v>
      </c>
      <c r="LM104" s="79">
        <v>6.5750000000000002</v>
      </c>
      <c r="LN104" s="339">
        <v>0</v>
      </c>
      <c r="LO104" s="75"/>
      <c r="LP104" s="352"/>
      <c r="LQ104" s="322"/>
      <c r="LR104" s="322"/>
      <c r="LS104" s="4">
        <f t="shared" si="167"/>
        <v>54.795000000000002</v>
      </c>
      <c r="LT104" s="4">
        <f t="shared" si="168"/>
        <v>0</v>
      </c>
      <c r="LU104" s="323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46"/>
      <c r="MD104" s="324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40">
        <v>0</v>
      </c>
      <c r="ML104" s="92"/>
      <c r="MM104" s="114">
        <v>0</v>
      </c>
      <c r="MN104" s="341"/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42">
        <v>0</v>
      </c>
      <c r="NA104" s="4">
        <f t="shared" si="179"/>
        <v>0</v>
      </c>
      <c r="NB104" s="4">
        <f t="shared" si="180"/>
        <v>0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7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1">
        <v>0</v>
      </c>
      <c r="NV104" s="351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7">
        <v>0</v>
      </c>
      <c r="OB104" s="74"/>
      <c r="OC104" s="357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47">
        <v>0</v>
      </c>
      <c r="OL104" s="301"/>
      <c r="OM104" s="196">
        <v>0</v>
      </c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>
        <v>5</v>
      </c>
      <c r="Z105" s="78">
        <v>2.2222222222222223</v>
      </c>
      <c r="AA105" s="9"/>
      <c r="AB105" s="285"/>
      <c r="AC105" s="8">
        <f t="shared" si="124"/>
        <v>5</v>
      </c>
      <c r="AD105" s="8">
        <f t="shared" si="125"/>
        <v>2.2222222222222223</v>
      </c>
      <c r="AE105" s="71"/>
      <c r="AF105" s="71"/>
      <c r="AG105" s="71"/>
      <c r="AH105" s="71"/>
      <c r="AI105" s="122">
        <v>6</v>
      </c>
      <c r="AJ105" s="122">
        <v>1.7999999999999998</v>
      </c>
      <c r="AK105" s="359">
        <v>49</v>
      </c>
      <c r="AL105" s="360">
        <v>14.7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55</v>
      </c>
      <c r="AV105" s="4">
        <f t="shared" si="109"/>
        <v>16.5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0</v>
      </c>
      <c r="BF105" s="8">
        <v>0</v>
      </c>
      <c r="BG105" s="295"/>
      <c r="BH105" s="316"/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5"/>
      <c r="CI105" s="91">
        <v>20.6</v>
      </c>
      <c r="CJ105" s="325">
        <v>6.5</v>
      </c>
      <c r="CK105" s="299"/>
      <c r="CL105" s="299"/>
      <c r="CM105" s="326">
        <v>5.15</v>
      </c>
      <c r="CN105" s="327">
        <v>1.5</v>
      </c>
      <c r="CO105" s="8">
        <f t="shared" si="128"/>
        <v>25.75</v>
      </c>
      <c r="CP105" s="8">
        <f t="shared" si="129"/>
        <v>8</v>
      </c>
      <c r="CQ105" s="343">
        <v>247.40625</v>
      </c>
      <c r="CR105" s="343"/>
      <c r="CS105" s="343"/>
      <c r="CT105" s="356"/>
      <c r="CU105" s="344">
        <v>18.556701030927837</v>
      </c>
      <c r="CV105" s="196"/>
      <c r="CW105" s="345">
        <v>63.814432989690722</v>
      </c>
      <c r="CX105" s="300"/>
      <c r="CY105" s="300"/>
      <c r="CZ105" s="300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8">
        <v>42.37</v>
      </c>
      <c r="DL105" s="328">
        <v>14.12</v>
      </c>
      <c r="DM105" s="78">
        <f t="shared" si="134"/>
        <v>42.37</v>
      </c>
      <c r="DN105" s="78">
        <f t="shared" si="135"/>
        <v>14.12</v>
      </c>
      <c r="DO105" s="328">
        <v>41.1</v>
      </c>
      <c r="DP105" s="328">
        <v>13.700000000000001</v>
      </c>
      <c r="DQ105" s="329"/>
      <c r="DR105" s="329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0">
        <v>39.18</v>
      </c>
      <c r="EH105" s="331">
        <v>9.7949999999999999</v>
      </c>
      <c r="EI105" s="94">
        <v>116.36</v>
      </c>
      <c r="EJ105" s="94">
        <v>29.09</v>
      </c>
      <c r="EK105" s="326">
        <v>40.340000000000003</v>
      </c>
      <c r="EL105" s="332">
        <v>10.085000000000001</v>
      </c>
      <c r="EM105" s="333"/>
      <c r="EN105" s="333"/>
      <c r="EO105" s="333"/>
      <c r="EP105" s="333"/>
      <c r="EQ105" s="8">
        <f t="shared" si="137"/>
        <v>195.88</v>
      </c>
      <c r="ER105" s="8">
        <f t="shared" si="138"/>
        <v>48.97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27</v>
      </c>
      <c r="FB105" s="334">
        <v>0</v>
      </c>
      <c r="FC105" s="114">
        <v>0</v>
      </c>
      <c r="FD105" s="353"/>
      <c r="FE105" s="8"/>
      <c r="FF105" s="8"/>
      <c r="FG105" s="305"/>
      <c r="FH105" s="306"/>
      <c r="FI105" s="8"/>
      <c r="FJ105" s="8"/>
      <c r="FK105" s="8"/>
      <c r="FL105" s="8"/>
      <c r="FM105" s="327"/>
      <c r="FN105" s="327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7"/>
      <c r="GL105" s="297"/>
      <c r="GM105" s="309"/>
      <c r="GN105" s="310"/>
      <c r="GO105" s="299">
        <v>3</v>
      </c>
      <c r="GP105" s="311">
        <v>0</v>
      </c>
      <c r="GQ105" s="311"/>
      <c r="GR105" s="311"/>
      <c r="GS105" s="310"/>
      <c r="GT105" s="310"/>
      <c r="GU105" s="310">
        <v>6</v>
      </c>
      <c r="GV105" s="310">
        <v>0</v>
      </c>
      <c r="GW105" s="310"/>
      <c r="GX105" s="310"/>
      <c r="GY105" s="310">
        <v>2.4</v>
      </c>
      <c r="GZ105" s="310">
        <v>0</v>
      </c>
      <c r="HA105" s="8">
        <f t="shared" si="145"/>
        <v>11.4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2.8</v>
      </c>
      <c r="HZ105" s="335">
        <v>0.7</v>
      </c>
      <c r="IA105" s="312"/>
      <c r="IB105" s="304"/>
      <c r="IC105" s="337">
        <v>12</v>
      </c>
      <c r="ID105" s="130">
        <v>3</v>
      </c>
      <c r="IE105" s="313"/>
      <c r="IF105" s="313"/>
      <c r="IG105" s="8">
        <f t="shared" si="192"/>
        <v>14.8</v>
      </c>
      <c r="IH105" s="8">
        <f t="shared" si="151"/>
        <v>3.7</v>
      </c>
      <c r="II105" s="8"/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5"/>
      <c r="JD105" s="285"/>
      <c r="JE105" s="8">
        <f t="shared" si="152"/>
        <v>20.62</v>
      </c>
      <c r="JF105" s="8">
        <f t="shared" si="153"/>
        <v>0</v>
      </c>
      <c r="JG105" s="335">
        <v>6.5372000000000003</v>
      </c>
      <c r="JH105" s="335">
        <v>1</v>
      </c>
      <c r="JI105" s="335">
        <v>6.5373000000000001</v>
      </c>
      <c r="JJ105" s="335">
        <v>1</v>
      </c>
      <c r="JK105" s="335"/>
      <c r="JL105" s="335"/>
      <c r="JM105" s="91">
        <v>51.55</v>
      </c>
      <c r="JN105" s="335">
        <v>11</v>
      </c>
      <c r="JO105" s="91">
        <v>44.33</v>
      </c>
      <c r="JP105" s="335">
        <v>9</v>
      </c>
      <c r="JQ105" s="71">
        <v>0</v>
      </c>
      <c r="JR105" s="71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6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24.2</v>
      </c>
      <c r="LJ105" s="335">
        <v>0</v>
      </c>
      <c r="LK105" s="79">
        <v>24.02</v>
      </c>
      <c r="LL105" s="358">
        <v>0</v>
      </c>
      <c r="LM105" s="79">
        <v>6.5750000000000002</v>
      </c>
      <c r="LN105" s="339">
        <v>0</v>
      </c>
      <c r="LO105" s="75"/>
      <c r="LP105" s="352"/>
      <c r="LQ105" s="322"/>
      <c r="LR105" s="322"/>
      <c r="LS105" s="4">
        <f t="shared" si="167"/>
        <v>54.795000000000002</v>
      </c>
      <c r="LT105" s="4">
        <f t="shared" si="168"/>
        <v>0</v>
      </c>
      <c r="LU105" s="323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46"/>
      <c r="MD105" s="324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40">
        <v>0</v>
      </c>
      <c r="ML105" s="92"/>
      <c r="MM105" s="114">
        <v>0</v>
      </c>
      <c r="MN105" s="341"/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42">
        <v>0</v>
      </c>
      <c r="NA105" s="4">
        <f t="shared" si="179"/>
        <v>0</v>
      </c>
      <c r="NB105" s="4">
        <f t="shared" si="180"/>
        <v>0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7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1">
        <v>0</v>
      </c>
      <c r="NV105" s="351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7">
        <v>0</v>
      </c>
      <c r="OB105" s="74"/>
      <c r="OC105" s="357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47">
        <v>0</v>
      </c>
      <c r="OL105" s="301"/>
      <c r="OM105" s="196">
        <v>0</v>
      </c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>
        <v>5</v>
      </c>
      <c r="Z106" s="78">
        <v>2.2222222222222223</v>
      </c>
      <c r="AA106" s="9"/>
      <c r="AB106" s="285"/>
      <c r="AC106" s="8">
        <f t="shared" si="124"/>
        <v>5</v>
      </c>
      <c r="AD106" s="8">
        <f t="shared" si="125"/>
        <v>2.2222222222222223</v>
      </c>
      <c r="AE106" s="71"/>
      <c r="AF106" s="71"/>
      <c r="AG106" s="71"/>
      <c r="AH106" s="71"/>
      <c r="AI106" s="122">
        <v>6</v>
      </c>
      <c r="AJ106" s="122">
        <v>1.7999999999999998</v>
      </c>
      <c r="AK106" s="359">
        <v>49</v>
      </c>
      <c r="AL106" s="360">
        <v>14.7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55</v>
      </c>
      <c r="AV106" s="4">
        <f t="shared" si="109"/>
        <v>16.5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0</v>
      </c>
      <c r="BF106" s="8">
        <v>0</v>
      </c>
      <c r="BG106" s="295"/>
      <c r="BH106" s="296"/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5"/>
      <c r="CI106" s="91">
        <v>20.6</v>
      </c>
      <c r="CJ106" s="325">
        <v>6.5</v>
      </c>
      <c r="CK106" s="299"/>
      <c r="CL106" s="299"/>
      <c r="CM106" s="326">
        <v>5.15</v>
      </c>
      <c r="CN106" s="327">
        <v>1.5</v>
      </c>
      <c r="CO106" s="8">
        <f t="shared" si="128"/>
        <v>25.75</v>
      </c>
      <c r="CP106" s="8">
        <f t="shared" si="129"/>
        <v>8</v>
      </c>
      <c r="CQ106" s="343">
        <v>247.40625</v>
      </c>
      <c r="CR106" s="343"/>
      <c r="CS106" s="343"/>
      <c r="CT106" s="356"/>
      <c r="CU106" s="344">
        <v>18.556701030927837</v>
      </c>
      <c r="CV106" s="196"/>
      <c r="CW106" s="345">
        <v>63.814432989690722</v>
      </c>
      <c r="CX106" s="300"/>
      <c r="CY106" s="300"/>
      <c r="CZ106" s="300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8">
        <v>42.37</v>
      </c>
      <c r="DL106" s="328">
        <v>14.12</v>
      </c>
      <c r="DM106" s="78">
        <f t="shared" si="134"/>
        <v>42.37</v>
      </c>
      <c r="DN106" s="78">
        <f t="shared" si="135"/>
        <v>14.12</v>
      </c>
      <c r="DO106" s="328">
        <v>41.1</v>
      </c>
      <c r="DP106" s="328">
        <v>13.700000000000001</v>
      </c>
      <c r="DQ106" s="329"/>
      <c r="DR106" s="329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0">
        <v>39.18</v>
      </c>
      <c r="EH106" s="331">
        <v>9.7949999999999999</v>
      </c>
      <c r="EI106" s="94">
        <v>116.36</v>
      </c>
      <c r="EJ106" s="94">
        <v>29.09</v>
      </c>
      <c r="EK106" s="326">
        <v>40.340000000000003</v>
      </c>
      <c r="EL106" s="332">
        <v>10.085000000000001</v>
      </c>
      <c r="EM106" s="333"/>
      <c r="EN106" s="333"/>
      <c r="EO106" s="333"/>
      <c r="EP106" s="333"/>
      <c r="EQ106" s="8">
        <f t="shared" si="137"/>
        <v>195.88</v>
      </c>
      <c r="ER106" s="8">
        <f t="shared" si="138"/>
        <v>48.97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27</v>
      </c>
      <c r="FB106" s="334">
        <v>0</v>
      </c>
      <c r="FC106" s="114">
        <v>0</v>
      </c>
      <c r="FD106" s="327"/>
      <c r="FE106" s="8"/>
      <c r="FF106" s="8"/>
      <c r="FG106" s="305"/>
      <c r="FH106" s="306"/>
      <c r="FI106" s="8"/>
      <c r="FJ106" s="8"/>
      <c r="FK106" s="8"/>
      <c r="FL106" s="8"/>
      <c r="FM106" s="327"/>
      <c r="FN106" s="327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7"/>
      <c r="GL106" s="297"/>
      <c r="GM106" s="309"/>
      <c r="GN106" s="310"/>
      <c r="GO106" s="299">
        <v>3</v>
      </c>
      <c r="GP106" s="311">
        <v>0</v>
      </c>
      <c r="GQ106" s="311"/>
      <c r="GR106" s="311"/>
      <c r="GS106" s="310"/>
      <c r="GT106" s="310"/>
      <c r="GU106" s="310">
        <v>6</v>
      </c>
      <c r="GV106" s="310">
        <v>0</v>
      </c>
      <c r="GW106" s="310"/>
      <c r="GX106" s="310"/>
      <c r="GY106" s="310">
        <v>2.4</v>
      </c>
      <c r="GZ106" s="310">
        <v>0</v>
      </c>
      <c r="HA106" s="8">
        <f t="shared" si="145"/>
        <v>11.4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2.8</v>
      </c>
      <c r="HZ106" s="335">
        <v>0.7</v>
      </c>
      <c r="IA106" s="312"/>
      <c r="IB106" s="304"/>
      <c r="IC106" s="337">
        <v>12</v>
      </c>
      <c r="ID106" s="130">
        <v>3</v>
      </c>
      <c r="IE106" s="313"/>
      <c r="IF106" s="313"/>
      <c r="IG106" s="8">
        <f t="shared" si="192"/>
        <v>14.8</v>
      </c>
      <c r="IH106" s="8">
        <f t="shared" si="151"/>
        <v>3.7</v>
      </c>
      <c r="II106" s="8"/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5"/>
      <c r="JD106" s="285"/>
      <c r="JE106" s="8">
        <f t="shared" si="152"/>
        <v>20.62</v>
      </c>
      <c r="JF106" s="8">
        <f t="shared" si="153"/>
        <v>0</v>
      </c>
      <c r="JG106" s="335">
        <v>6.5372000000000003</v>
      </c>
      <c r="JH106" s="335">
        <v>1</v>
      </c>
      <c r="JI106" s="335">
        <v>6.5373000000000001</v>
      </c>
      <c r="JJ106" s="335">
        <v>1</v>
      </c>
      <c r="JK106" s="335"/>
      <c r="JL106" s="335"/>
      <c r="JM106" s="91">
        <v>51.55</v>
      </c>
      <c r="JN106" s="335">
        <v>11</v>
      </c>
      <c r="JO106" s="91">
        <v>44.33</v>
      </c>
      <c r="JP106" s="335">
        <v>9</v>
      </c>
      <c r="JQ106" s="71">
        <v>0</v>
      </c>
      <c r="JR106" s="71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6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24.2</v>
      </c>
      <c r="LJ106" s="335">
        <v>0</v>
      </c>
      <c r="LK106" s="79">
        <v>24.02</v>
      </c>
      <c r="LL106" s="358">
        <v>0</v>
      </c>
      <c r="LM106" s="79">
        <v>6.5750000000000002</v>
      </c>
      <c r="LN106" s="339">
        <v>0</v>
      </c>
      <c r="LO106" s="75"/>
      <c r="LP106" s="352"/>
      <c r="LQ106" s="322"/>
      <c r="LR106" s="322"/>
      <c r="LS106" s="4">
        <f t="shared" si="167"/>
        <v>54.795000000000002</v>
      </c>
      <c r="LT106" s="4">
        <f t="shared" si="168"/>
        <v>0</v>
      </c>
      <c r="LU106" s="323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46"/>
      <c r="MD106" s="324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40">
        <v>0</v>
      </c>
      <c r="ML106" s="92"/>
      <c r="MM106" s="114">
        <v>0</v>
      </c>
      <c r="MN106" s="341"/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42">
        <v>0</v>
      </c>
      <c r="NA106" s="4">
        <f t="shared" si="179"/>
        <v>0</v>
      </c>
      <c r="NB106" s="4">
        <f t="shared" si="180"/>
        <v>0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7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1">
        <v>0</v>
      </c>
      <c r="NV106" s="351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7">
        <v>0</v>
      </c>
      <c r="OB106" s="74"/>
      <c r="OC106" s="357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47">
        <v>0</v>
      </c>
      <c r="OL106" s="301"/>
      <c r="OM106" s="196">
        <v>0</v>
      </c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5</v>
      </c>
      <c r="Z107" s="166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6</v>
      </c>
      <c r="AJ107" s="10">
        <f t="shared" si="193"/>
        <v>1.7999999999999998</v>
      </c>
      <c r="AK107" s="10">
        <f t="shared" si="193"/>
        <v>49</v>
      </c>
      <c r="AL107" s="10">
        <f t="shared" si="193"/>
        <v>14.7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55</v>
      </c>
      <c r="AV107" s="10">
        <f t="shared" si="193"/>
        <v>16.5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30</v>
      </c>
      <c r="BF107" s="10">
        <f t="shared" si="193"/>
        <v>4.2720000000000002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30</v>
      </c>
      <c r="BT107" s="10">
        <f t="shared" si="195"/>
        <v>4.2720000000000002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</v>
      </c>
      <c r="DL107" s="10">
        <f t="shared" si="195"/>
        <v>14.12</v>
      </c>
      <c r="DM107" s="166">
        <f t="shared" si="195"/>
        <v>42.37</v>
      </c>
      <c r="DN107" s="166">
        <f t="shared" si="195"/>
        <v>14.12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39.18</v>
      </c>
      <c r="EH107" s="10">
        <f t="shared" si="196"/>
        <v>9.7949999999999999</v>
      </c>
      <c r="EI107" s="10">
        <f>MAX(EI11:EI106)</f>
        <v>116.36</v>
      </c>
      <c r="EJ107" s="10">
        <f>MAX(EJ11:EJ106)</f>
        <v>29.09</v>
      </c>
      <c r="EK107" s="10">
        <f>MAX(EK11:EK106)</f>
        <v>40.340000000000003</v>
      </c>
      <c r="EL107" s="10">
        <f>MAX(EL11:EL106)</f>
        <v>10.085000000000001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195.88</v>
      </c>
      <c r="ER107" s="10">
        <f t="shared" si="196"/>
        <v>48.97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29</v>
      </c>
      <c r="FB107" s="10">
        <f t="shared" si="196"/>
        <v>0</v>
      </c>
      <c r="FC107" s="10">
        <f t="shared" si="196"/>
        <v>30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6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6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2.4</v>
      </c>
      <c r="GZ107" s="10">
        <f t="shared" si="198"/>
        <v>0</v>
      </c>
      <c r="HA107" s="10">
        <f t="shared" si="198"/>
        <v>14.4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2.8</v>
      </c>
      <c r="HZ107" s="10">
        <f t="shared" si="198"/>
        <v>0.7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14.8</v>
      </c>
      <c r="IH107" s="10">
        <f t="shared" si="198"/>
        <v>3.7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6.5750000000000002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54.795000000000002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0</v>
      </c>
      <c r="MB107" s="10">
        <f t="shared" si="200"/>
        <v>0</v>
      </c>
      <c r="MC107" s="166">
        <f t="shared" si="200"/>
        <v>0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0</v>
      </c>
      <c r="MK107" s="10">
        <f t="shared" si="200"/>
        <v>20.16</v>
      </c>
      <c r="ML107" s="166">
        <f t="shared" si="200"/>
        <v>0</v>
      </c>
      <c r="MM107" s="166">
        <f t="shared" si="200"/>
        <v>11.904000000000002</v>
      </c>
      <c r="MN107" s="166">
        <f t="shared" si="200"/>
        <v>0</v>
      </c>
      <c r="MO107" s="10">
        <f t="shared" si="200"/>
        <v>32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6.56</v>
      </c>
      <c r="MZ107" s="10">
        <f t="shared" si="200"/>
        <v>0.9</v>
      </c>
      <c r="NA107" s="10">
        <f t="shared" si="200"/>
        <v>6.56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6.2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11.870000000000001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7.85</v>
      </c>
      <c r="OJ107" s="10">
        <f t="shared" si="203"/>
        <v>0</v>
      </c>
      <c r="OK107" s="10">
        <f t="shared" si="203"/>
        <v>2.21</v>
      </c>
      <c r="OL107" s="10">
        <f t="shared" si="203"/>
        <v>0</v>
      </c>
      <c r="OM107" s="10">
        <f t="shared" si="203"/>
        <v>2.42</v>
      </c>
      <c r="ON107" s="10">
        <f t="shared" si="203"/>
        <v>0</v>
      </c>
      <c r="OO107" s="10">
        <f t="shared" si="203"/>
        <v>10.059999999999999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6</v>
      </c>
      <c r="AJ108" s="10">
        <f t="shared" si="205"/>
        <v>1.7999999999999998</v>
      </c>
      <c r="AK108" s="10">
        <f t="shared" si="205"/>
        <v>49</v>
      </c>
      <c r="AL108" s="10">
        <f t="shared" si="205"/>
        <v>14.7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55</v>
      </c>
      <c r="AV108" s="10">
        <f t="shared" si="205"/>
        <v>16.5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97.628865979381473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38.35</v>
      </c>
      <c r="DL108" s="10">
        <f t="shared" si="207"/>
        <v>12.78</v>
      </c>
      <c r="DM108" s="166">
        <f t="shared" si="207"/>
        <v>38.35</v>
      </c>
      <c r="DN108" s="166">
        <f t="shared" si="207"/>
        <v>12.78</v>
      </c>
      <c r="DO108" s="10">
        <f t="shared" si="207"/>
        <v>37.200000000000003</v>
      </c>
      <c r="DP108" s="10">
        <f t="shared" si="207"/>
        <v>12.4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39.18</v>
      </c>
      <c r="EH108" s="10">
        <f t="shared" si="208"/>
        <v>9.7949999999999999</v>
      </c>
      <c r="EI108" s="10">
        <f>MIN(EI11:EI106)</f>
        <v>116.36</v>
      </c>
      <c r="EJ108" s="10">
        <f>MIN(EJ11:EJ106)</f>
        <v>29.09</v>
      </c>
      <c r="EK108" s="10">
        <f>MIN(EK11:EK106)</f>
        <v>40.340000000000003</v>
      </c>
      <c r="EL108" s="10">
        <f>MIN(EL11:EL106)</f>
        <v>10.085000000000001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195.88</v>
      </c>
      <c r="ER108" s="10">
        <f t="shared" si="208"/>
        <v>48.97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27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6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2.8</v>
      </c>
      <c r="HZ108" s="10">
        <f t="shared" si="210"/>
        <v>0.7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14.8</v>
      </c>
      <c r="IH108" s="10">
        <f t="shared" si="210"/>
        <v>3.7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21.14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28.4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>
        <f t="shared" si="217"/>
        <v>5</v>
      </c>
      <c r="Z109" s="166">
        <f t="shared" si="217"/>
        <v>2.2222222222222263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5</v>
      </c>
      <c r="AD109" s="10">
        <f t="shared" si="217"/>
        <v>2.2222222222222263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>
        <f t="shared" si="217"/>
        <v>6</v>
      </c>
      <c r="AJ109" s="10">
        <f t="shared" si="217"/>
        <v>1.8000000000000014</v>
      </c>
      <c r="AK109" s="10">
        <f t="shared" si="217"/>
        <v>49</v>
      </c>
      <c r="AL109" s="10">
        <f t="shared" si="217"/>
        <v>14.700000000000026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55</v>
      </c>
      <c r="AV109" s="10">
        <f t="shared" si="217"/>
        <v>16.5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>
        <f t="shared" si="217"/>
        <v>7.5</v>
      </c>
      <c r="BF109" s="10">
        <f t="shared" si="217"/>
        <v>1.0680000000000003</v>
      </c>
      <c r="BG109" s="10" t="e">
        <f t="shared" si="217"/>
        <v>#DIV/0!</v>
      </c>
      <c r="BH109" s="10" t="e">
        <f t="shared" si="217"/>
        <v>#DIV/0!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7.5</v>
      </c>
      <c r="BT109" s="10">
        <f t="shared" si="219"/>
        <v>1.0680000000000003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234.92480133161507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317.29593535223324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42.267916666666586</v>
      </c>
      <c r="DL109" s="10">
        <f t="shared" si="219"/>
        <v>14.086041666666643</v>
      </c>
      <c r="DM109" s="166">
        <f t="shared" si="219"/>
        <v>42.267916666666586</v>
      </c>
      <c r="DN109" s="166">
        <f t="shared" si="219"/>
        <v>14.086041666666643</v>
      </c>
      <c r="DO109" s="10">
        <f t="shared" si="219"/>
        <v>41.001041666666602</v>
      </c>
      <c r="DP109" s="10">
        <f t="shared" si="219"/>
        <v>13.667083333333357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39.179999999999936</v>
      </c>
      <c r="EH109" s="10">
        <f t="shared" si="220"/>
        <v>9.7949999999999839</v>
      </c>
      <c r="EI109" s="10">
        <f>AVERAGE(EI11:EI106)</f>
        <v>116.36000000000006</v>
      </c>
      <c r="EJ109" s="10">
        <f>AVERAGE(EJ11:EJ106)</f>
        <v>29.090000000000014</v>
      </c>
      <c r="EK109" s="10">
        <f>AVERAGE(EK11:EK106)</f>
        <v>40.340000000000053</v>
      </c>
      <c r="EL109" s="10">
        <f>AVERAGE(EL11:EL106)</f>
        <v>10.085000000000013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195.8799999999998</v>
      </c>
      <c r="ER109" s="10">
        <f t="shared" si="220"/>
        <v>48.969999999999949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27.333333333333332</v>
      </c>
      <c r="FB109" s="10">
        <f t="shared" si="220"/>
        <v>0</v>
      </c>
      <c r="FC109" s="10">
        <f t="shared" si="220"/>
        <v>17.833333333333332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>
        <f t="shared" si="220"/>
        <v>3.875</v>
      </c>
      <c r="GP109" s="10">
        <f t="shared" si="220"/>
        <v>0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>
        <f t="shared" ref="GU109:JF109" si="222">AVERAGE(GU11:GU106)</f>
        <v>4.625</v>
      </c>
      <c r="GV109" s="10">
        <f t="shared" si="222"/>
        <v>0</v>
      </c>
      <c r="GW109" s="10" t="e">
        <f t="shared" si="222"/>
        <v>#DIV/0!</v>
      </c>
      <c r="GX109" s="10" t="e">
        <f t="shared" si="222"/>
        <v>#DIV/0!</v>
      </c>
      <c r="GY109" s="10">
        <f t="shared" si="222"/>
        <v>2.3000000000000038</v>
      </c>
      <c r="GZ109" s="10">
        <f t="shared" si="222"/>
        <v>0</v>
      </c>
      <c r="HA109" s="10">
        <f t="shared" si="222"/>
        <v>10.799999999999985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434.21875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434.21875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2.8000000000000047</v>
      </c>
      <c r="HZ109" s="10">
        <f t="shared" si="222"/>
        <v>0.70000000000000118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14.799999999999974</v>
      </c>
      <c r="IH109" s="10">
        <f t="shared" si="222"/>
        <v>3.6999999999999935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4.579268749999998</v>
      </c>
      <c r="JH109" s="10">
        <f t="shared" si="223"/>
        <v>0.70833333333333337</v>
      </c>
      <c r="JI109" s="10">
        <f t="shared" si="223"/>
        <v>4.5793354166666704</v>
      </c>
      <c r="JJ109" s="10">
        <f t="shared" si="223"/>
        <v>0.70833333333333337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51.55000000000009</v>
      </c>
      <c r="JN109" s="10">
        <f t="shared" si="223"/>
        <v>11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79.179437499999992</v>
      </c>
      <c r="JV109" s="10">
        <f t="shared" si="223"/>
        <v>16.166666666666668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3.0949999999999993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24.426458333333326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4.613520833333328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46.831229166666724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 t="e">
        <f t="shared" si="224"/>
        <v>#DIV/0!</v>
      </c>
      <c r="MB109" s="10" t="e">
        <f t="shared" si="224"/>
        <v>#DIV/0!</v>
      </c>
      <c r="MC109" s="166" t="e">
        <f t="shared" si="224"/>
        <v>#DIV/0!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0</v>
      </c>
      <c r="MJ109" s="10">
        <f t="shared" si="224"/>
        <v>0</v>
      </c>
      <c r="MK109" s="10">
        <f t="shared" si="224"/>
        <v>5.4609624999999982</v>
      </c>
      <c r="ML109" s="166" t="e">
        <f t="shared" si="224"/>
        <v>#DIV/0!</v>
      </c>
      <c r="MM109" s="166">
        <f t="shared" si="224"/>
        <v>3.3978916666666659</v>
      </c>
      <c r="MN109" s="166" t="e">
        <f t="shared" si="224"/>
        <v>#DIV/0!</v>
      </c>
      <c r="MO109" s="10">
        <f t="shared" si="224"/>
        <v>8.8588541666666689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1.6400000000000003</v>
      </c>
      <c r="MZ109" s="10">
        <f t="shared" si="224"/>
        <v>0.22499999999999995</v>
      </c>
      <c r="NA109" s="10">
        <f t="shared" si="224"/>
        <v>1.6400000000000003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1.349583333333334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2.2807291666666654</v>
      </c>
      <c r="NT109" s="10" t="e">
        <f t="shared" si="224"/>
        <v>#DIV/0!</v>
      </c>
      <c r="NU109" s="10">
        <f t="shared" ref="NU109:NV109" si="225">AVERAGE(NU11:NU106)</f>
        <v>0.73468750000000016</v>
      </c>
      <c r="NV109" s="10" t="e">
        <f t="shared" si="225"/>
        <v>#DIV/0!</v>
      </c>
      <c r="NW109" s="10">
        <f t="shared" si="224"/>
        <v>4.3650000000000011</v>
      </c>
      <c r="NX109" s="10">
        <f t="shared" si="224"/>
        <v>0</v>
      </c>
      <c r="NY109" s="10">
        <f t="shared" si="224"/>
        <v>4.3479166666666673</v>
      </c>
      <c r="NZ109" s="10" t="e">
        <f t="shared" si="224"/>
        <v>#DIV/0!</v>
      </c>
      <c r="OA109" s="10">
        <f t="shared" si="224"/>
        <v>1.5231249999999996</v>
      </c>
      <c r="OB109" s="10" t="e">
        <f t="shared" si="224"/>
        <v>#DIV/0!</v>
      </c>
      <c r="OC109" s="10">
        <f t="shared" si="224"/>
        <v>0.65281250000000013</v>
      </c>
      <c r="OD109" s="10" t="e">
        <f t="shared" si="224"/>
        <v>#DIV/0!</v>
      </c>
      <c r="OE109" s="10">
        <f t="shared" ref="OE109:OF109" si="226">AVERAGE(OE11:OE106)</f>
        <v>0.32604166666666673</v>
      </c>
      <c r="OF109" s="10" t="e">
        <f t="shared" si="226"/>
        <v>#DIV/0!</v>
      </c>
      <c r="OG109" s="10">
        <f t="shared" si="224"/>
        <v>6.8498958333333348</v>
      </c>
      <c r="OH109" s="10">
        <f t="shared" si="224"/>
        <v>0</v>
      </c>
      <c r="OI109" s="10">
        <f t="shared" ref="OI109:OP109" si="227">AVERAGE(OI11:OI106)</f>
        <v>2.2211458333333329</v>
      </c>
      <c r="OJ109" s="10" t="e">
        <f t="shared" si="227"/>
        <v>#DIV/0!</v>
      </c>
      <c r="OK109" s="10">
        <f t="shared" si="227"/>
        <v>0.62645833333333345</v>
      </c>
      <c r="OL109" s="10" t="e">
        <f t="shared" si="227"/>
        <v>#DIV/0!</v>
      </c>
      <c r="OM109" s="10">
        <f t="shared" si="227"/>
        <v>0.68364583333333317</v>
      </c>
      <c r="ON109" s="10" t="e">
        <f t="shared" si="227"/>
        <v>#DIV/0!</v>
      </c>
      <c r="OO109" s="10">
        <f t="shared" si="227"/>
        <v>2.8476041666666654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7"/>
      <c r="AY110" s="318"/>
    </row>
    <row r="111" spans="1:410" ht="12.75" customHeight="1" thickBot="1"/>
    <row r="112" spans="1:410" ht="21.75" customHeight="1">
      <c r="K112" s="467" t="s">
        <v>136</v>
      </c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9"/>
      <c r="AE112" s="319"/>
      <c r="AF112" s="319"/>
      <c r="AG112" s="319"/>
      <c r="AH112" s="319"/>
    </row>
    <row r="113" spans="11:34" ht="21.75" customHeight="1">
      <c r="K113" s="464" t="s">
        <v>179</v>
      </c>
      <c r="L113" s="464"/>
      <c r="M113" s="464"/>
      <c r="N113" s="464"/>
      <c r="O113" s="464"/>
      <c r="P113" s="465"/>
      <c r="Q113" s="465"/>
      <c r="R113" s="465"/>
      <c r="S113" s="465"/>
      <c r="T113" s="465"/>
      <c r="U113" s="465"/>
      <c r="V113" s="5"/>
      <c r="W113" s="466" t="s">
        <v>180</v>
      </c>
      <c r="X113" s="466"/>
      <c r="Y113" s="466"/>
      <c r="Z113" s="466"/>
      <c r="AA113" s="466"/>
      <c r="AB113" s="466"/>
      <c r="AC113" s="466"/>
      <c r="AD113" s="466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K32" sqref="K32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3" t="str">
        <f>'CGP SCHEDULE'!$AG$5</f>
        <v>23:45</v>
      </c>
      <c r="S4" s="543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378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78"/>
      <c r="N6" s="378"/>
      <c r="O6" s="378"/>
      <c r="P6" s="378"/>
      <c r="Q6" s="378"/>
      <c r="R6" s="378"/>
      <c r="S6" s="378"/>
      <c r="T6" s="544" t="str">
        <f>'CGP SCHEDULE'!AG7</f>
        <v>Revision-03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4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381"/>
      <c r="B7" s="378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11.08.2026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9" customFormat="1" ht="54.75" customHeight="1">
      <c r="A8" s="380" t="s">
        <v>31</v>
      </c>
      <c r="B8" s="380" t="s">
        <v>32</v>
      </c>
      <c r="C8" s="524" t="s">
        <v>21</v>
      </c>
      <c r="D8" s="526"/>
      <c r="E8" s="526"/>
      <c r="F8" s="526"/>
      <c r="G8" s="526"/>
      <c r="H8" s="526"/>
      <c r="I8" s="527" t="s">
        <v>172</v>
      </c>
      <c r="J8" s="530"/>
      <c r="K8" s="530"/>
      <c r="L8" s="530"/>
      <c r="M8" s="530"/>
      <c r="N8" s="530"/>
      <c r="O8" s="527" t="s">
        <v>238</v>
      </c>
      <c r="P8" s="530"/>
      <c r="Q8" s="530"/>
      <c r="R8" s="530"/>
      <c r="S8" s="530"/>
      <c r="T8" s="530"/>
      <c r="U8" s="524" t="s">
        <v>269</v>
      </c>
      <c r="V8" s="526"/>
      <c r="W8" s="526"/>
      <c r="X8" s="526"/>
      <c r="Y8" s="526"/>
      <c r="Z8" s="526"/>
      <c r="AA8" s="524" t="s">
        <v>1</v>
      </c>
      <c r="AB8" s="526"/>
      <c r="AC8" s="526"/>
      <c r="AD8" s="526"/>
      <c r="AE8" s="526"/>
      <c r="AF8" s="526"/>
      <c r="AG8" s="526" t="s">
        <v>184</v>
      </c>
      <c r="AH8" s="526"/>
      <c r="AI8" s="526"/>
      <c r="AJ8" s="526"/>
      <c r="AK8" s="526"/>
      <c r="AL8" s="526"/>
      <c r="AM8" s="524" t="s">
        <v>191</v>
      </c>
      <c r="AN8" s="524"/>
      <c r="AO8" s="524"/>
      <c r="AP8" s="524"/>
      <c r="AQ8" s="524"/>
      <c r="AR8" s="524"/>
      <c r="AS8" s="548" t="s">
        <v>364</v>
      </c>
      <c r="AT8" s="549"/>
      <c r="AU8" s="549"/>
      <c r="AV8" s="549"/>
      <c r="AW8" s="549"/>
      <c r="AX8" s="550"/>
      <c r="AY8" s="524" t="s">
        <v>18</v>
      </c>
      <c r="AZ8" s="526"/>
      <c r="BA8" s="526"/>
      <c r="BB8" s="526"/>
      <c r="BC8" s="526"/>
      <c r="BD8" s="526"/>
      <c r="BE8" s="524" t="s">
        <v>3</v>
      </c>
      <c r="BF8" s="526"/>
      <c r="BG8" s="526"/>
      <c r="BH8" s="526"/>
      <c r="BI8" s="526"/>
      <c r="BJ8" s="526"/>
      <c r="BK8" s="524" t="s">
        <v>4</v>
      </c>
      <c r="BL8" s="526"/>
      <c r="BM8" s="526"/>
      <c r="BN8" s="526"/>
      <c r="BO8" s="526"/>
      <c r="BP8" s="526"/>
      <c r="BQ8" s="524" t="s">
        <v>6</v>
      </c>
      <c r="BR8" s="526"/>
      <c r="BS8" s="526"/>
      <c r="BT8" s="526"/>
      <c r="BU8" s="526"/>
      <c r="BV8" s="526"/>
      <c r="BW8" s="526" t="s">
        <v>170</v>
      </c>
      <c r="BX8" s="526"/>
      <c r="BY8" s="526"/>
      <c r="BZ8" s="526"/>
      <c r="CA8" s="526"/>
      <c r="CB8" s="526"/>
      <c r="CC8" s="530" t="s">
        <v>176</v>
      </c>
      <c r="CD8" s="530"/>
      <c r="CE8" s="530"/>
      <c r="CF8" s="530"/>
      <c r="CG8" s="530"/>
      <c r="CH8" s="530"/>
      <c r="CI8" s="524" t="s">
        <v>9</v>
      </c>
      <c r="CJ8" s="526"/>
      <c r="CK8" s="526"/>
      <c r="CL8" s="526"/>
      <c r="CM8" s="526"/>
      <c r="CN8" s="526"/>
      <c r="CO8" s="527" t="s">
        <v>12</v>
      </c>
      <c r="CP8" s="530"/>
      <c r="CQ8" s="530"/>
      <c r="CR8" s="530"/>
      <c r="CS8" s="530"/>
      <c r="CT8" s="530"/>
      <c r="CU8" s="524" t="s">
        <v>217</v>
      </c>
      <c r="CV8" s="526"/>
      <c r="CW8" s="526"/>
      <c r="CX8" s="526"/>
      <c r="CY8" s="526"/>
      <c r="CZ8" s="526"/>
      <c r="DA8" s="527" t="s">
        <v>183</v>
      </c>
      <c r="DB8" s="530"/>
      <c r="DC8" s="530"/>
      <c r="DD8" s="530"/>
      <c r="DE8" s="530"/>
      <c r="DF8" s="530"/>
      <c r="DG8" s="524" t="s">
        <v>192</v>
      </c>
      <c r="DH8" s="526"/>
      <c r="DI8" s="526"/>
      <c r="DJ8" s="526"/>
      <c r="DK8" s="526"/>
      <c r="DL8" s="526"/>
      <c r="DM8" s="524" t="s">
        <v>15</v>
      </c>
      <c r="DN8" s="526"/>
      <c r="DO8" s="526"/>
      <c r="DP8" s="526"/>
      <c r="DQ8" s="526"/>
      <c r="DR8" s="526"/>
      <c r="DS8" s="524" t="s">
        <v>143</v>
      </c>
      <c r="DT8" s="524"/>
      <c r="DU8" s="524"/>
      <c r="DV8" s="524"/>
      <c r="DW8" s="524"/>
      <c r="DX8" s="524"/>
      <c r="DY8" s="545" t="s">
        <v>185</v>
      </c>
      <c r="DZ8" s="546"/>
      <c r="EA8" s="546"/>
      <c r="EB8" s="546"/>
      <c r="EC8" s="546"/>
      <c r="ED8" s="547"/>
      <c r="EE8" s="524" t="s">
        <v>189</v>
      </c>
      <c r="EF8" s="526"/>
      <c r="EG8" s="526"/>
      <c r="EH8" s="526"/>
      <c r="EI8" s="526"/>
      <c r="EJ8" s="526"/>
      <c r="EK8" s="537" t="s">
        <v>175</v>
      </c>
      <c r="EL8" s="538"/>
      <c r="EM8" s="538"/>
      <c r="EN8" s="538"/>
      <c r="EO8" s="538"/>
      <c r="EP8" s="538"/>
      <c r="EQ8" s="537" t="s">
        <v>19</v>
      </c>
      <c r="ER8" s="538"/>
      <c r="ES8" s="538"/>
      <c r="ET8" s="538"/>
      <c r="EU8" s="538"/>
      <c r="EV8" s="538"/>
      <c r="EW8" s="528" t="s">
        <v>200</v>
      </c>
      <c r="EX8" s="529"/>
      <c r="EY8" s="529"/>
      <c r="EZ8" s="529"/>
      <c r="FA8" s="529"/>
      <c r="FB8" s="529"/>
      <c r="FC8" s="524" t="s">
        <v>204</v>
      </c>
      <c r="FD8" s="526"/>
      <c r="FE8" s="526"/>
      <c r="FF8" s="526"/>
      <c r="FG8" s="526"/>
      <c r="FH8" s="526"/>
      <c r="FI8" s="524" t="s">
        <v>210</v>
      </c>
      <c r="FJ8" s="526"/>
      <c r="FK8" s="526"/>
      <c r="FL8" s="526"/>
      <c r="FM8" s="526"/>
      <c r="FN8" s="526"/>
      <c r="FO8" s="524" t="s">
        <v>214</v>
      </c>
      <c r="FP8" s="526"/>
      <c r="FQ8" s="526"/>
      <c r="FR8" s="526"/>
      <c r="FS8" s="526"/>
      <c r="FT8" s="526"/>
      <c r="FU8" s="524" t="s">
        <v>208</v>
      </c>
      <c r="FV8" s="526"/>
      <c r="FW8" s="526"/>
      <c r="FX8" s="526"/>
      <c r="FY8" s="526"/>
      <c r="FZ8" s="526"/>
      <c r="GA8" s="524" t="s">
        <v>213</v>
      </c>
      <c r="GB8" s="526"/>
      <c r="GC8" s="526"/>
      <c r="GD8" s="526"/>
      <c r="GE8" s="526"/>
      <c r="GF8" s="526"/>
      <c r="GG8" s="524" t="s">
        <v>226</v>
      </c>
      <c r="GH8" s="526"/>
      <c r="GI8" s="526"/>
      <c r="GJ8" s="526"/>
      <c r="GK8" s="526"/>
      <c r="GL8" s="526"/>
      <c r="GM8" s="524" t="s">
        <v>227</v>
      </c>
      <c r="GN8" s="526"/>
      <c r="GO8" s="526"/>
      <c r="GP8" s="526"/>
      <c r="GQ8" s="526"/>
      <c r="GR8" s="526"/>
      <c r="GS8" s="524" t="s">
        <v>229</v>
      </c>
      <c r="GT8" s="524"/>
      <c r="GU8" s="524"/>
      <c r="GV8" s="524"/>
      <c r="GW8" s="524"/>
      <c r="GX8" s="524"/>
      <c r="GY8" s="524" t="s">
        <v>232</v>
      </c>
      <c r="GZ8" s="524"/>
      <c r="HA8" s="524"/>
      <c r="HB8" s="524"/>
      <c r="HC8" s="524"/>
      <c r="HD8" s="524"/>
      <c r="HE8" s="524" t="s">
        <v>234</v>
      </c>
      <c r="HF8" s="524"/>
      <c r="HG8" s="524"/>
      <c r="HH8" s="524"/>
      <c r="HI8" s="524"/>
      <c r="HJ8" s="524"/>
      <c r="HK8" s="524" t="s">
        <v>250</v>
      </c>
      <c r="HL8" s="524"/>
      <c r="HM8" s="524"/>
      <c r="HN8" s="524"/>
      <c r="HO8" s="524"/>
      <c r="HP8" s="524"/>
      <c r="HQ8" s="524" t="s">
        <v>249</v>
      </c>
      <c r="HR8" s="524"/>
      <c r="HS8" s="524"/>
      <c r="HT8" s="524"/>
      <c r="HU8" s="524"/>
      <c r="HV8" s="524"/>
      <c r="HW8" s="524" t="s">
        <v>276</v>
      </c>
      <c r="HX8" s="524"/>
      <c r="HY8" s="524"/>
      <c r="HZ8" s="524"/>
      <c r="IA8" s="524"/>
      <c r="IB8" s="524"/>
      <c r="IC8" s="524" t="s">
        <v>274</v>
      </c>
      <c r="ID8" s="526"/>
      <c r="IE8" s="526"/>
      <c r="IF8" s="526"/>
      <c r="IG8" s="524" t="s">
        <v>230</v>
      </c>
      <c r="IH8" s="526"/>
      <c r="II8" s="526"/>
      <c r="IJ8" s="526"/>
      <c r="IK8" s="524" t="s">
        <v>284</v>
      </c>
      <c r="IL8" s="526"/>
      <c r="IM8" s="526"/>
      <c r="IN8" s="526"/>
      <c r="IO8" s="527" t="s">
        <v>286</v>
      </c>
      <c r="IP8" s="527"/>
      <c r="IQ8" s="527"/>
      <c r="IR8" s="527"/>
      <c r="IS8" s="524" t="s">
        <v>330</v>
      </c>
      <c r="IT8" s="524"/>
      <c r="IU8" s="524"/>
      <c r="IV8" s="524"/>
      <c r="IW8" s="524" t="s">
        <v>340</v>
      </c>
      <c r="IX8" s="524"/>
      <c r="IY8" s="524"/>
      <c r="IZ8" s="524"/>
      <c r="JA8" s="526" t="s">
        <v>370</v>
      </c>
      <c r="JB8" s="526"/>
      <c r="JC8" s="526"/>
      <c r="JD8" s="526"/>
    </row>
    <row r="9" spans="1:301" s="128" customFormat="1" ht="55.5" customHeight="1">
      <c r="A9" s="89"/>
      <c r="B9" s="89"/>
      <c r="C9" s="525" t="s">
        <v>162</v>
      </c>
      <c r="D9" s="525"/>
      <c r="E9" s="444" t="s">
        <v>195</v>
      </c>
      <c r="F9" s="444"/>
      <c r="G9" s="525" t="s">
        <v>163</v>
      </c>
      <c r="H9" s="525"/>
      <c r="I9" s="525" t="s">
        <v>162</v>
      </c>
      <c r="J9" s="525"/>
      <c r="K9" s="444" t="s">
        <v>195</v>
      </c>
      <c r="L9" s="444"/>
      <c r="M9" s="525" t="s">
        <v>163</v>
      </c>
      <c r="N9" s="525"/>
      <c r="O9" s="525" t="s">
        <v>162</v>
      </c>
      <c r="P9" s="525"/>
      <c r="Q9" s="444" t="s">
        <v>195</v>
      </c>
      <c r="R9" s="444"/>
      <c r="S9" s="525" t="s">
        <v>163</v>
      </c>
      <c r="T9" s="525"/>
      <c r="U9" s="525" t="s">
        <v>162</v>
      </c>
      <c r="V9" s="525"/>
      <c r="W9" s="444" t="s">
        <v>195</v>
      </c>
      <c r="X9" s="444"/>
      <c r="Y9" s="525" t="s">
        <v>163</v>
      </c>
      <c r="Z9" s="525"/>
      <c r="AA9" s="525" t="s">
        <v>162</v>
      </c>
      <c r="AB9" s="525"/>
      <c r="AC9" s="444" t="s">
        <v>195</v>
      </c>
      <c r="AD9" s="444"/>
      <c r="AE9" s="525" t="s">
        <v>163</v>
      </c>
      <c r="AF9" s="525"/>
      <c r="AG9" s="525" t="s">
        <v>162</v>
      </c>
      <c r="AH9" s="525"/>
      <c r="AI9" s="444" t="s">
        <v>195</v>
      </c>
      <c r="AJ9" s="444"/>
      <c r="AK9" s="525" t="s">
        <v>163</v>
      </c>
      <c r="AL9" s="525"/>
      <c r="AM9" s="525" t="s">
        <v>162</v>
      </c>
      <c r="AN9" s="525"/>
      <c r="AO9" s="444" t="s">
        <v>195</v>
      </c>
      <c r="AP9" s="444"/>
      <c r="AQ9" s="525" t="s">
        <v>163</v>
      </c>
      <c r="AR9" s="525"/>
      <c r="AS9" s="535" t="s">
        <v>162</v>
      </c>
      <c r="AT9" s="536"/>
      <c r="AU9" s="533" t="s">
        <v>195</v>
      </c>
      <c r="AV9" s="534"/>
      <c r="AW9" s="535" t="s">
        <v>163</v>
      </c>
      <c r="AX9" s="536"/>
      <c r="AY9" s="525" t="s">
        <v>162</v>
      </c>
      <c r="AZ9" s="525"/>
      <c r="BA9" s="444" t="s">
        <v>195</v>
      </c>
      <c r="BB9" s="444"/>
      <c r="BC9" s="525" t="s">
        <v>163</v>
      </c>
      <c r="BD9" s="525"/>
      <c r="BE9" s="525" t="s">
        <v>162</v>
      </c>
      <c r="BF9" s="525"/>
      <c r="BG9" s="444" t="s">
        <v>195</v>
      </c>
      <c r="BH9" s="444"/>
      <c r="BI9" s="525" t="s">
        <v>163</v>
      </c>
      <c r="BJ9" s="525"/>
      <c r="BK9" s="525" t="s">
        <v>162</v>
      </c>
      <c r="BL9" s="525"/>
      <c r="BM9" s="444" t="s">
        <v>195</v>
      </c>
      <c r="BN9" s="444"/>
      <c r="BO9" s="525" t="s">
        <v>163</v>
      </c>
      <c r="BP9" s="525"/>
      <c r="BQ9" s="525" t="s">
        <v>162</v>
      </c>
      <c r="BR9" s="525"/>
      <c r="BS9" s="444" t="s">
        <v>195</v>
      </c>
      <c r="BT9" s="444"/>
      <c r="BU9" s="525" t="s">
        <v>163</v>
      </c>
      <c r="BV9" s="525"/>
      <c r="BW9" s="525" t="s">
        <v>162</v>
      </c>
      <c r="BX9" s="525"/>
      <c r="BY9" s="444" t="s">
        <v>195</v>
      </c>
      <c r="BZ9" s="444"/>
      <c r="CA9" s="525" t="s">
        <v>163</v>
      </c>
      <c r="CB9" s="525"/>
      <c r="CC9" s="525" t="s">
        <v>162</v>
      </c>
      <c r="CD9" s="525"/>
      <c r="CE9" s="444" t="s">
        <v>195</v>
      </c>
      <c r="CF9" s="444"/>
      <c r="CG9" s="525" t="s">
        <v>163</v>
      </c>
      <c r="CH9" s="525"/>
      <c r="CI9" s="525" t="s">
        <v>162</v>
      </c>
      <c r="CJ9" s="525"/>
      <c r="CK9" s="444" t="s">
        <v>195</v>
      </c>
      <c r="CL9" s="444"/>
      <c r="CM9" s="525" t="s">
        <v>163</v>
      </c>
      <c r="CN9" s="525"/>
      <c r="CO9" s="525" t="s">
        <v>162</v>
      </c>
      <c r="CP9" s="525"/>
      <c r="CQ9" s="444" t="s">
        <v>195</v>
      </c>
      <c r="CR9" s="444"/>
      <c r="CS9" s="525" t="s">
        <v>163</v>
      </c>
      <c r="CT9" s="525"/>
      <c r="CU9" s="525" t="s">
        <v>162</v>
      </c>
      <c r="CV9" s="525"/>
      <c r="CW9" s="444" t="s">
        <v>195</v>
      </c>
      <c r="CX9" s="444"/>
      <c r="CY9" s="525" t="s">
        <v>163</v>
      </c>
      <c r="CZ9" s="525"/>
      <c r="DA9" s="525" t="s">
        <v>162</v>
      </c>
      <c r="DB9" s="525"/>
      <c r="DC9" s="444" t="s">
        <v>195</v>
      </c>
      <c r="DD9" s="444"/>
      <c r="DE9" s="525" t="s">
        <v>163</v>
      </c>
      <c r="DF9" s="525"/>
      <c r="DG9" s="525" t="s">
        <v>162</v>
      </c>
      <c r="DH9" s="525"/>
      <c r="DI9" s="444" t="s">
        <v>195</v>
      </c>
      <c r="DJ9" s="444"/>
      <c r="DK9" s="525" t="s">
        <v>163</v>
      </c>
      <c r="DL9" s="525"/>
      <c r="DM9" s="525" t="s">
        <v>162</v>
      </c>
      <c r="DN9" s="525"/>
      <c r="DO9" s="444" t="s">
        <v>195</v>
      </c>
      <c r="DP9" s="444"/>
      <c r="DQ9" s="525" t="s">
        <v>163</v>
      </c>
      <c r="DR9" s="525"/>
      <c r="DS9" s="525" t="s">
        <v>162</v>
      </c>
      <c r="DT9" s="525"/>
      <c r="DU9" s="444" t="s">
        <v>195</v>
      </c>
      <c r="DV9" s="444"/>
      <c r="DW9" s="525" t="s">
        <v>163</v>
      </c>
      <c r="DX9" s="525"/>
      <c r="DY9" s="539" t="s">
        <v>162</v>
      </c>
      <c r="DZ9" s="540"/>
      <c r="EA9" s="496" t="s">
        <v>195</v>
      </c>
      <c r="EB9" s="498"/>
      <c r="EC9" s="539" t="s">
        <v>163</v>
      </c>
      <c r="ED9" s="540"/>
      <c r="EE9" s="525" t="s">
        <v>162</v>
      </c>
      <c r="EF9" s="525"/>
      <c r="EG9" s="444" t="s">
        <v>195</v>
      </c>
      <c r="EH9" s="444"/>
      <c r="EI9" s="525" t="s">
        <v>163</v>
      </c>
      <c r="EJ9" s="525"/>
      <c r="EK9" s="525" t="s">
        <v>162</v>
      </c>
      <c r="EL9" s="525"/>
      <c r="EM9" s="444" t="s">
        <v>195</v>
      </c>
      <c r="EN9" s="444"/>
      <c r="EO9" s="525" t="s">
        <v>163</v>
      </c>
      <c r="EP9" s="525"/>
      <c r="EQ9" s="525" t="s">
        <v>162</v>
      </c>
      <c r="ER9" s="525"/>
      <c r="ES9" s="444" t="s">
        <v>195</v>
      </c>
      <c r="ET9" s="444"/>
      <c r="EU9" s="525" t="s">
        <v>163</v>
      </c>
      <c r="EV9" s="525"/>
      <c r="EW9" s="525" t="s">
        <v>162</v>
      </c>
      <c r="EX9" s="525"/>
      <c r="EY9" s="444" t="s">
        <v>195</v>
      </c>
      <c r="EZ9" s="444"/>
      <c r="FA9" s="525" t="s">
        <v>163</v>
      </c>
      <c r="FB9" s="525"/>
      <c r="FC9" s="525" t="s">
        <v>162</v>
      </c>
      <c r="FD9" s="525"/>
      <c r="FE9" s="444" t="s">
        <v>195</v>
      </c>
      <c r="FF9" s="444"/>
      <c r="FG9" s="525" t="s">
        <v>163</v>
      </c>
      <c r="FH9" s="525"/>
      <c r="FI9" s="525" t="s">
        <v>162</v>
      </c>
      <c r="FJ9" s="525"/>
      <c r="FK9" s="444" t="s">
        <v>291</v>
      </c>
      <c r="FL9" s="444"/>
      <c r="FM9" s="525" t="s">
        <v>163</v>
      </c>
      <c r="FN9" s="525"/>
      <c r="FO9" s="525" t="s">
        <v>162</v>
      </c>
      <c r="FP9" s="525"/>
      <c r="FQ9" s="444" t="s">
        <v>195</v>
      </c>
      <c r="FR9" s="444"/>
      <c r="FS9" s="525" t="s">
        <v>163</v>
      </c>
      <c r="FT9" s="525"/>
      <c r="FU9" s="525" t="s">
        <v>162</v>
      </c>
      <c r="FV9" s="525"/>
      <c r="FW9" s="444" t="s">
        <v>195</v>
      </c>
      <c r="FX9" s="444"/>
      <c r="FY9" s="525" t="s">
        <v>163</v>
      </c>
      <c r="FZ9" s="525"/>
      <c r="GA9" s="525" t="s">
        <v>162</v>
      </c>
      <c r="GB9" s="525"/>
      <c r="GC9" s="444" t="s">
        <v>195</v>
      </c>
      <c r="GD9" s="444"/>
      <c r="GE9" s="525" t="s">
        <v>163</v>
      </c>
      <c r="GF9" s="525"/>
      <c r="GG9" s="525" t="s">
        <v>162</v>
      </c>
      <c r="GH9" s="525"/>
      <c r="GI9" s="444" t="s">
        <v>195</v>
      </c>
      <c r="GJ9" s="444"/>
      <c r="GK9" s="525" t="s">
        <v>163</v>
      </c>
      <c r="GL9" s="525"/>
      <c r="GM9" s="525" t="s">
        <v>162</v>
      </c>
      <c r="GN9" s="525"/>
      <c r="GO9" s="444" t="s">
        <v>195</v>
      </c>
      <c r="GP9" s="444"/>
      <c r="GQ9" s="525" t="s">
        <v>163</v>
      </c>
      <c r="GR9" s="525"/>
      <c r="GS9" s="525" t="s">
        <v>162</v>
      </c>
      <c r="GT9" s="525"/>
      <c r="GU9" s="444" t="s">
        <v>195</v>
      </c>
      <c r="GV9" s="444"/>
      <c r="GW9" s="525" t="s">
        <v>163</v>
      </c>
      <c r="GX9" s="525"/>
      <c r="GY9" s="525" t="s">
        <v>162</v>
      </c>
      <c r="GZ9" s="525"/>
      <c r="HA9" s="444" t="s">
        <v>195</v>
      </c>
      <c r="HB9" s="444"/>
      <c r="HC9" s="525" t="s">
        <v>163</v>
      </c>
      <c r="HD9" s="525"/>
      <c r="HE9" s="525" t="s">
        <v>162</v>
      </c>
      <c r="HF9" s="525"/>
      <c r="HG9" s="444" t="s">
        <v>195</v>
      </c>
      <c r="HH9" s="444"/>
      <c r="HI9" s="525" t="s">
        <v>163</v>
      </c>
      <c r="HJ9" s="525"/>
      <c r="HK9" s="525" t="s">
        <v>162</v>
      </c>
      <c r="HL9" s="525"/>
      <c r="HM9" s="444" t="s">
        <v>195</v>
      </c>
      <c r="HN9" s="444"/>
      <c r="HO9" s="525" t="s">
        <v>163</v>
      </c>
      <c r="HP9" s="525"/>
      <c r="HQ9" s="525" t="s">
        <v>162</v>
      </c>
      <c r="HR9" s="525"/>
      <c r="HS9" s="444" t="s">
        <v>195</v>
      </c>
      <c r="HT9" s="444"/>
      <c r="HU9" s="525" t="s">
        <v>163</v>
      </c>
      <c r="HV9" s="525"/>
      <c r="HW9" s="525" t="s">
        <v>162</v>
      </c>
      <c r="HX9" s="525"/>
      <c r="HY9" s="444" t="s">
        <v>195</v>
      </c>
      <c r="HZ9" s="444"/>
      <c r="IA9" s="525" t="s">
        <v>163</v>
      </c>
      <c r="IB9" s="525"/>
      <c r="IC9" s="525" t="s">
        <v>162</v>
      </c>
      <c r="ID9" s="525"/>
      <c r="IE9" s="525" t="s">
        <v>163</v>
      </c>
      <c r="IF9" s="525"/>
      <c r="IG9" s="525" t="s">
        <v>162</v>
      </c>
      <c r="IH9" s="525"/>
      <c r="II9" s="525" t="s">
        <v>163</v>
      </c>
      <c r="IJ9" s="525"/>
      <c r="IK9" s="525" t="s">
        <v>162</v>
      </c>
      <c r="IL9" s="525"/>
      <c r="IM9" s="525" t="s">
        <v>163</v>
      </c>
      <c r="IN9" s="525"/>
      <c r="IO9" s="525" t="s">
        <v>162</v>
      </c>
      <c r="IP9" s="525"/>
      <c r="IQ9" s="525" t="s">
        <v>163</v>
      </c>
      <c r="IR9" s="525"/>
      <c r="IS9" s="525" t="s">
        <v>162</v>
      </c>
      <c r="IT9" s="525"/>
      <c r="IU9" s="525" t="s">
        <v>163</v>
      </c>
      <c r="IV9" s="525"/>
      <c r="IW9" s="525" t="s">
        <v>162</v>
      </c>
      <c r="IX9" s="525"/>
      <c r="IY9" s="525" t="s">
        <v>163</v>
      </c>
      <c r="IZ9" s="525"/>
      <c r="JA9" s="541" t="s">
        <v>162</v>
      </c>
      <c r="JB9" s="542"/>
      <c r="JC9" s="541" t="s">
        <v>163</v>
      </c>
      <c r="JD9" s="542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377" t="s">
        <v>164</v>
      </c>
      <c r="ID10" s="377" t="s">
        <v>165</v>
      </c>
      <c r="IE10" s="377" t="s">
        <v>164</v>
      </c>
      <c r="IF10" s="377" t="s">
        <v>165</v>
      </c>
      <c r="IG10" s="377" t="s">
        <v>164</v>
      </c>
      <c r="IH10" s="377" t="s">
        <v>165</v>
      </c>
      <c r="II10" s="377" t="s">
        <v>164</v>
      </c>
      <c r="IJ10" s="377" t="s">
        <v>165</v>
      </c>
      <c r="IK10" s="377" t="s">
        <v>164</v>
      </c>
      <c r="IL10" s="377" t="s">
        <v>165</v>
      </c>
      <c r="IM10" s="377" t="s">
        <v>164</v>
      </c>
      <c r="IN10" s="377" t="s">
        <v>165</v>
      </c>
      <c r="IO10" s="377" t="s">
        <v>164</v>
      </c>
      <c r="IP10" s="377" t="s">
        <v>165</v>
      </c>
      <c r="IQ10" s="377" t="s">
        <v>164</v>
      </c>
      <c r="IR10" s="377" t="s">
        <v>165</v>
      </c>
      <c r="IS10" s="377" t="s">
        <v>164</v>
      </c>
      <c r="IT10" s="377" t="s">
        <v>165</v>
      </c>
      <c r="IU10" s="377" t="s">
        <v>164</v>
      </c>
      <c r="IV10" s="377" t="s">
        <v>165</v>
      </c>
      <c r="IW10" s="377" t="s">
        <v>164</v>
      </c>
      <c r="IX10" s="377" t="s">
        <v>165</v>
      </c>
      <c r="IY10" s="377" t="s">
        <v>164</v>
      </c>
      <c r="IZ10" s="377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1.03</v>
      </c>
      <c r="CP31" s="71"/>
      <c r="CQ31" s="71"/>
      <c r="CR31" s="71"/>
      <c r="CS31" s="71">
        <f t="shared" si="29"/>
        <v>1.03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1.03</v>
      </c>
      <c r="CP32" s="71"/>
      <c r="CQ32" s="71"/>
      <c r="CR32" s="71"/>
      <c r="CS32" s="71">
        <f t="shared" si="29"/>
        <v>1.03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1.03</v>
      </c>
      <c r="CP33" s="71"/>
      <c r="CQ33" s="71"/>
      <c r="CR33" s="71"/>
      <c r="CS33" s="71">
        <f t="shared" si="29"/>
        <v>1.03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1.03</v>
      </c>
      <c r="CP34" s="71"/>
      <c r="CQ34" s="71"/>
      <c r="CR34" s="71"/>
      <c r="CS34" s="71">
        <f t="shared" si="29"/>
        <v>1.03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1.03</v>
      </c>
      <c r="CP35" s="71"/>
      <c r="CQ35" s="71"/>
      <c r="CR35" s="71"/>
      <c r="CS35" s="71">
        <f t="shared" si="29"/>
        <v>1.03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1.03</v>
      </c>
      <c r="CP36" s="71"/>
      <c r="CQ36" s="71"/>
      <c r="CR36" s="71"/>
      <c r="CS36" s="71">
        <f t="shared" si="29"/>
        <v>1.03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1.03</v>
      </c>
      <c r="CP37" s="71"/>
      <c r="CQ37" s="71"/>
      <c r="CR37" s="71"/>
      <c r="CS37" s="71">
        <f t="shared" si="29"/>
        <v>1.03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1.03</v>
      </c>
      <c r="CP38" s="71"/>
      <c r="CQ38" s="71"/>
      <c r="CR38" s="71"/>
      <c r="CS38" s="71">
        <f t="shared" si="29"/>
        <v>1.03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1.03</v>
      </c>
      <c r="CP39" s="71"/>
      <c r="CQ39" s="71"/>
      <c r="CR39" s="71"/>
      <c r="CS39" s="71">
        <f t="shared" si="29"/>
        <v>1.03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1.03</v>
      </c>
      <c r="CP40" s="71"/>
      <c r="CQ40" s="71"/>
      <c r="CR40" s="71"/>
      <c r="CS40" s="71">
        <f t="shared" si="29"/>
        <v>1.03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1.03</v>
      </c>
      <c r="CP41" s="71"/>
      <c r="CQ41" s="71"/>
      <c r="CR41" s="71"/>
      <c r="CS41" s="71">
        <f t="shared" si="29"/>
        <v>1.03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1.03</v>
      </c>
      <c r="CP42" s="71"/>
      <c r="CQ42" s="71"/>
      <c r="CR42" s="71"/>
      <c r="CS42" s="71">
        <f t="shared" si="29"/>
        <v>1.03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0</v>
      </c>
      <c r="EX43" s="71"/>
      <c r="EY43" s="71"/>
      <c r="EZ43" s="71"/>
      <c r="FA43" s="71">
        <f t="shared" si="49"/>
        <v>0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0</v>
      </c>
      <c r="EX44" s="71"/>
      <c r="EY44" s="71"/>
      <c r="EZ44" s="71"/>
      <c r="FA44" s="71">
        <f t="shared" si="49"/>
        <v>0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0</v>
      </c>
      <c r="EX45" s="71"/>
      <c r="EY45" s="71"/>
      <c r="EZ45" s="71"/>
      <c r="FA45" s="71">
        <f t="shared" si="49"/>
        <v>0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0</v>
      </c>
      <c r="EX46" s="71"/>
      <c r="EY46" s="71"/>
      <c r="EZ46" s="71"/>
      <c r="FA46" s="71">
        <f t="shared" si="49"/>
        <v>0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25.77</v>
      </c>
      <c r="EX76" s="71"/>
      <c r="EY76" s="71"/>
      <c r="EZ76" s="71"/>
      <c r="FA76" s="71">
        <f t="shared" ref="FA76:FA106" si="144">EW76+EY76</f>
        <v>25.77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25.77</v>
      </c>
      <c r="EX77" s="71"/>
      <c r="EY77" s="71"/>
      <c r="EZ77" s="71"/>
      <c r="FA77" s="71">
        <f t="shared" si="144"/>
        <v>25.77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25.77</v>
      </c>
      <c r="EX78" s="71"/>
      <c r="EY78" s="71"/>
      <c r="EZ78" s="71"/>
      <c r="FA78" s="71">
        <f t="shared" si="144"/>
        <v>25.77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25.77</v>
      </c>
      <c r="EX79" s="71"/>
      <c r="EY79" s="71"/>
      <c r="EZ79" s="71"/>
      <c r="FA79" s="71">
        <f t="shared" si="144"/>
        <v>25.77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25.77</v>
      </c>
      <c r="EX80" s="71"/>
      <c r="EY80" s="71"/>
      <c r="EZ80" s="71"/>
      <c r="FA80" s="71">
        <f t="shared" si="144"/>
        <v>25.77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25.77</v>
      </c>
      <c r="EX81" s="71"/>
      <c r="EY81" s="71"/>
      <c r="EZ81" s="71"/>
      <c r="FA81" s="71">
        <f t="shared" si="144"/>
        <v>25.77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25.77</v>
      </c>
      <c r="EX82" s="71"/>
      <c r="EY82" s="71"/>
      <c r="EZ82" s="71"/>
      <c r="FA82" s="71">
        <f t="shared" si="144"/>
        <v>25.77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25.77</v>
      </c>
      <c r="EX83" s="71"/>
      <c r="EY83" s="71"/>
      <c r="EZ83" s="71"/>
      <c r="FA83" s="71">
        <f t="shared" si="144"/>
        <v>25.77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25.77</v>
      </c>
      <c r="EX84" s="71"/>
      <c r="EY84" s="71"/>
      <c r="EZ84" s="71"/>
      <c r="FA84" s="71">
        <f t="shared" si="144"/>
        <v>25.77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25.77</v>
      </c>
      <c r="EX85" s="71"/>
      <c r="EY85" s="71"/>
      <c r="EZ85" s="71"/>
      <c r="FA85" s="71">
        <f t="shared" si="144"/>
        <v>25.77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25.77</v>
      </c>
      <c r="EX86" s="71"/>
      <c r="EY86" s="71"/>
      <c r="EZ86" s="71"/>
      <c r="FA86" s="71">
        <f t="shared" si="144"/>
        <v>25.77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10.31</v>
      </c>
      <c r="AT87" s="136"/>
      <c r="AU87" s="75"/>
      <c r="AV87" s="71"/>
      <c r="AW87" s="71">
        <f t="shared" si="108"/>
        <v>10.31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10.31</v>
      </c>
      <c r="AT88" s="136"/>
      <c r="AU88" s="75"/>
      <c r="AV88" s="71"/>
      <c r="AW88" s="71">
        <f t="shared" si="108"/>
        <v>10.31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10.31</v>
      </c>
      <c r="AT89" s="136"/>
      <c r="AU89" s="75"/>
      <c r="AV89" s="71"/>
      <c r="AW89" s="71">
        <f t="shared" si="108"/>
        <v>10.31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10.31</v>
      </c>
      <c r="AT90" s="136"/>
      <c r="AU90" s="75"/>
      <c r="AV90" s="71"/>
      <c r="AW90" s="71">
        <f t="shared" si="108"/>
        <v>10.31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10.31</v>
      </c>
      <c r="AT91" s="136"/>
      <c r="AU91" s="75"/>
      <c r="AV91" s="71"/>
      <c r="AW91" s="71">
        <f t="shared" si="108"/>
        <v>10.31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10.31</v>
      </c>
      <c r="AT92" s="136"/>
      <c r="AU92" s="75"/>
      <c r="AV92" s="71"/>
      <c r="AW92" s="71">
        <f t="shared" si="108"/>
        <v>10.31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10.31</v>
      </c>
      <c r="AT93" s="136"/>
      <c r="AU93" s="75"/>
      <c r="AV93" s="71"/>
      <c r="AW93" s="71">
        <f t="shared" si="108"/>
        <v>10.31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10.31</v>
      </c>
      <c r="AT94" s="136"/>
      <c r="AU94" s="75"/>
      <c r="AV94" s="71"/>
      <c r="AW94" s="71">
        <f t="shared" si="108"/>
        <v>10.31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10.31</v>
      </c>
      <c r="AT95" s="136"/>
      <c r="AU95" s="75"/>
      <c r="AV95" s="71"/>
      <c r="AW95" s="71">
        <f t="shared" si="108"/>
        <v>10.31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10.31</v>
      </c>
      <c r="AT96" s="136"/>
      <c r="AU96" s="75"/>
      <c r="AV96" s="71"/>
      <c r="AW96" s="71">
        <f t="shared" si="108"/>
        <v>10.31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10.31</v>
      </c>
      <c r="AT97" s="136"/>
      <c r="AU97" s="75"/>
      <c r="AV97" s="71"/>
      <c r="AW97" s="71">
        <f t="shared" si="108"/>
        <v>10.31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10.31</v>
      </c>
      <c r="AT98" s="136"/>
      <c r="AU98" s="75"/>
      <c r="AV98" s="71"/>
      <c r="AW98" s="71">
        <f t="shared" si="108"/>
        <v>10.31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10.31</v>
      </c>
      <c r="AT99" s="136"/>
      <c r="AU99" s="75"/>
      <c r="AV99" s="71"/>
      <c r="AW99" s="71">
        <f t="shared" si="108"/>
        <v>10.31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10.31</v>
      </c>
      <c r="AT100" s="136"/>
      <c r="AU100" s="75"/>
      <c r="AV100" s="71"/>
      <c r="AW100" s="71">
        <f t="shared" si="108"/>
        <v>10.31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10.31</v>
      </c>
      <c r="AT101" s="136"/>
      <c r="AU101" s="75"/>
      <c r="AV101" s="71"/>
      <c r="AW101" s="71">
        <f t="shared" si="108"/>
        <v>10.31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10.31</v>
      </c>
      <c r="AT102" s="136"/>
      <c r="AU102" s="75"/>
      <c r="AV102" s="71"/>
      <c r="AW102" s="71">
        <f t="shared" si="108"/>
        <v>10.31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10.31</v>
      </c>
      <c r="AT103" s="136"/>
      <c r="AU103" s="75"/>
      <c r="AV103" s="71"/>
      <c r="AW103" s="71">
        <f t="shared" si="108"/>
        <v>10.31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10.31</v>
      </c>
      <c r="AT104" s="136"/>
      <c r="AU104" s="75"/>
      <c r="AV104" s="71"/>
      <c r="AW104" s="71">
        <f t="shared" si="108"/>
        <v>10.31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10.31</v>
      </c>
      <c r="AT105" s="136"/>
      <c r="AU105" s="75"/>
      <c r="AV105" s="71"/>
      <c r="AW105" s="71">
        <f t="shared" si="108"/>
        <v>10.31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10.31</v>
      </c>
      <c r="AT106" s="136"/>
      <c r="AU106" s="75"/>
      <c r="AV106" s="71"/>
      <c r="AW106" s="71">
        <f t="shared" si="108"/>
        <v>10.31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10.31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10.31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2.1479166666666667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2.1479166666666667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1.3304166666666679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1.3304166666666679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6.4424999999999981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6.4424999999999981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1.6649999999999994</v>
      </c>
      <c r="IP109" s="143" t="e">
        <f t="shared" si="201"/>
        <v>#DIV/0!</v>
      </c>
      <c r="IQ109" s="143">
        <f t="shared" si="201"/>
        <v>1.6649999999999994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32" t="s">
        <v>136</v>
      </c>
      <c r="J112" s="532"/>
      <c r="K112" s="532"/>
      <c r="L112" s="532"/>
      <c r="M112" s="532"/>
      <c r="N112" s="532"/>
      <c r="O112" s="532"/>
      <c r="P112" s="532"/>
      <c r="Q112" s="532"/>
      <c r="R112" s="532"/>
      <c r="S112" s="532"/>
      <c r="T112" s="532"/>
      <c r="U112" s="379"/>
      <c r="V112" s="379"/>
    </row>
    <row r="113" spans="9:22" ht="21.75" customHeight="1">
      <c r="I113" s="531" t="s">
        <v>179</v>
      </c>
      <c r="J113" s="531"/>
      <c r="K113" s="532"/>
      <c r="L113" s="532"/>
      <c r="M113" s="531" t="s">
        <v>180</v>
      </c>
      <c r="N113" s="531"/>
      <c r="O113" s="531"/>
      <c r="P113" s="531"/>
      <c r="Q113" s="531"/>
      <c r="R113" s="531"/>
      <c r="S113" s="531"/>
      <c r="T113" s="531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tabSelected="1" zoomScale="120" zoomScaleNormal="120" workbookViewId="0">
      <pane xSplit="2" ySplit="10" topLeftCell="C79" activePane="bottomRight" state="frozen"/>
      <selection pane="topRight" activeCell="C1" sqref="C1"/>
      <selection pane="bottomLeft" activeCell="A11" sqref="A11"/>
      <selection pane="bottomRight" activeCell="P85" sqref="P85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2" t="str">
        <f>'CGP SCHEDULE'!$AG$5</f>
        <v>23:45</v>
      </c>
      <c r="S4" s="56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389" t="s">
        <v>144</v>
      </c>
      <c r="B6" s="390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90"/>
      <c r="N6" s="390"/>
      <c r="O6" s="390"/>
      <c r="P6" s="390"/>
      <c r="Q6" s="390"/>
      <c r="R6" s="390"/>
      <c r="S6" s="390"/>
      <c r="T6" s="563" t="str">
        <f>'CGP SCHEDULE'!AG7</f>
        <v>Revision-03</v>
      </c>
      <c r="U6" s="564"/>
      <c r="V6" s="564"/>
      <c r="W6" s="564"/>
      <c r="X6" s="564"/>
      <c r="Y6" s="564"/>
      <c r="Z6" s="564"/>
      <c r="AA6" s="564"/>
      <c r="AB6" s="564"/>
      <c r="AC6" s="564"/>
      <c r="AD6" s="564"/>
      <c r="AE6" s="565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390" t="s">
        <v>30</v>
      </c>
      <c r="I7" s="389"/>
      <c r="J7" s="389" t="str">
        <f>'CGP SCHEDULE'!O8</f>
        <v>11.08.2026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390"/>
      <c r="V7" s="390"/>
      <c r="W7" s="390"/>
      <c r="X7" s="390"/>
      <c r="Y7" s="390"/>
      <c r="Z7" s="390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96" t="s">
        <v>246</v>
      </c>
      <c r="D8" s="437"/>
      <c r="E8" s="437"/>
      <c r="F8" s="437"/>
      <c r="G8" s="437"/>
      <c r="H8" s="438"/>
      <c r="I8" s="496" t="s">
        <v>172</v>
      </c>
      <c r="J8" s="437"/>
      <c r="K8" s="437"/>
      <c r="L8" s="437"/>
      <c r="M8" s="437"/>
      <c r="N8" s="438"/>
      <c r="O8" s="557" t="s">
        <v>0</v>
      </c>
      <c r="P8" s="558"/>
      <c r="Q8" s="558"/>
      <c r="R8" s="558"/>
      <c r="S8" s="558"/>
      <c r="T8" s="559"/>
      <c r="U8" s="475" t="s">
        <v>177</v>
      </c>
      <c r="V8" s="476"/>
      <c r="W8" s="476"/>
      <c r="X8" s="476"/>
      <c r="Y8" s="476"/>
      <c r="Z8" s="477"/>
      <c r="AA8" s="496" t="s">
        <v>1</v>
      </c>
      <c r="AB8" s="437"/>
      <c r="AC8" s="437"/>
      <c r="AD8" s="437"/>
      <c r="AE8" s="437"/>
      <c r="AF8" s="438"/>
      <c r="AG8" s="436" t="s">
        <v>184</v>
      </c>
      <c r="AH8" s="437"/>
      <c r="AI8" s="437"/>
      <c r="AJ8" s="437"/>
      <c r="AK8" s="437"/>
      <c r="AL8" s="438"/>
      <c r="AM8" s="496" t="s">
        <v>191</v>
      </c>
      <c r="AN8" s="497"/>
      <c r="AO8" s="497"/>
      <c r="AP8" s="497"/>
      <c r="AQ8" s="497"/>
      <c r="AR8" s="498"/>
      <c r="AS8" s="496" t="s">
        <v>2</v>
      </c>
      <c r="AT8" s="437"/>
      <c r="AU8" s="437"/>
      <c r="AV8" s="437"/>
      <c r="AW8" s="437"/>
      <c r="AX8" s="438"/>
      <c r="AY8" s="496" t="s">
        <v>18</v>
      </c>
      <c r="AZ8" s="437"/>
      <c r="BA8" s="437"/>
      <c r="BB8" s="437"/>
      <c r="BC8" s="437"/>
      <c r="BD8" s="438"/>
      <c r="BE8" s="496" t="s">
        <v>3</v>
      </c>
      <c r="BF8" s="437"/>
      <c r="BG8" s="437"/>
      <c r="BH8" s="437"/>
      <c r="BI8" s="437"/>
      <c r="BJ8" s="438"/>
      <c r="BK8" s="496" t="s">
        <v>4</v>
      </c>
      <c r="BL8" s="437"/>
      <c r="BM8" s="437"/>
      <c r="BN8" s="437"/>
      <c r="BO8" s="437"/>
      <c r="BP8" s="438"/>
      <c r="BQ8" s="496" t="s">
        <v>6</v>
      </c>
      <c r="BR8" s="437"/>
      <c r="BS8" s="437"/>
      <c r="BT8" s="437"/>
      <c r="BU8" s="437"/>
      <c r="BV8" s="438"/>
      <c r="BW8" s="456" t="s">
        <v>170</v>
      </c>
      <c r="BX8" s="456"/>
      <c r="BY8" s="456"/>
      <c r="BZ8" s="456"/>
      <c r="CA8" s="456"/>
      <c r="CB8" s="456"/>
      <c r="CC8" s="560" t="s">
        <v>176</v>
      </c>
      <c r="CD8" s="561"/>
      <c r="CE8" s="561"/>
      <c r="CF8" s="561"/>
      <c r="CG8" s="561"/>
      <c r="CH8" s="561"/>
      <c r="CI8" s="496" t="s">
        <v>9</v>
      </c>
      <c r="CJ8" s="437"/>
      <c r="CK8" s="437"/>
      <c r="CL8" s="437"/>
      <c r="CM8" s="437"/>
      <c r="CN8" s="438"/>
      <c r="CO8" s="496" t="s">
        <v>12</v>
      </c>
      <c r="CP8" s="437"/>
      <c r="CQ8" s="437"/>
      <c r="CR8" s="437"/>
      <c r="CS8" s="437"/>
      <c r="CT8" s="438"/>
      <c r="CU8" s="403" t="s">
        <v>183</v>
      </c>
      <c r="CV8" s="485"/>
      <c r="CW8" s="485"/>
      <c r="CX8" s="485"/>
      <c r="CY8" s="485"/>
      <c r="CZ8" s="486"/>
      <c r="DA8" s="496" t="s">
        <v>192</v>
      </c>
      <c r="DB8" s="437"/>
      <c r="DC8" s="437"/>
      <c r="DD8" s="437"/>
      <c r="DE8" s="437"/>
      <c r="DF8" s="438"/>
      <c r="DG8" s="496" t="s">
        <v>15</v>
      </c>
      <c r="DH8" s="437"/>
      <c r="DI8" s="437"/>
      <c r="DJ8" s="437"/>
      <c r="DK8" s="437"/>
      <c r="DL8" s="438"/>
      <c r="DM8" s="496" t="s">
        <v>143</v>
      </c>
      <c r="DN8" s="497"/>
      <c r="DO8" s="497"/>
      <c r="DP8" s="497"/>
      <c r="DQ8" s="497"/>
      <c r="DR8" s="497"/>
      <c r="DS8" s="496" t="s">
        <v>185</v>
      </c>
      <c r="DT8" s="437"/>
      <c r="DU8" s="437"/>
      <c r="DV8" s="437"/>
      <c r="DW8" s="437"/>
      <c r="DX8" s="437"/>
      <c r="DY8" s="496" t="s">
        <v>189</v>
      </c>
      <c r="DZ8" s="437"/>
      <c r="EA8" s="437"/>
      <c r="EB8" s="437"/>
      <c r="EC8" s="437"/>
      <c r="ED8" s="438"/>
      <c r="EE8" s="539" t="s">
        <v>175</v>
      </c>
      <c r="EF8" s="555"/>
      <c r="EG8" s="555"/>
      <c r="EH8" s="555"/>
      <c r="EI8" s="555"/>
      <c r="EJ8" s="556"/>
      <c r="EK8" s="496" t="s">
        <v>19</v>
      </c>
      <c r="EL8" s="437"/>
      <c r="EM8" s="437"/>
      <c r="EN8" s="437"/>
      <c r="EO8" s="437"/>
      <c r="EP8" s="438"/>
      <c r="EQ8" s="496" t="s">
        <v>200</v>
      </c>
      <c r="ER8" s="437"/>
      <c r="ES8" s="437"/>
      <c r="ET8" s="437"/>
      <c r="EU8" s="437"/>
      <c r="EV8" s="438"/>
      <c r="EW8" s="444" t="s">
        <v>219</v>
      </c>
      <c r="EX8" s="459"/>
      <c r="EY8" s="459"/>
      <c r="EZ8" s="459"/>
      <c r="FA8" s="459"/>
      <c r="FB8" s="459"/>
      <c r="FC8" s="444" t="s">
        <v>220</v>
      </c>
      <c r="FD8" s="459"/>
      <c r="FE8" s="459"/>
      <c r="FF8" s="459"/>
      <c r="FG8" s="459"/>
      <c r="FH8" s="459"/>
      <c r="FI8" s="444" t="s">
        <v>221</v>
      </c>
      <c r="FJ8" s="459"/>
      <c r="FK8" s="459"/>
      <c r="FL8" s="459"/>
      <c r="FM8" s="459"/>
      <c r="FN8" s="459"/>
      <c r="FO8" s="444" t="s">
        <v>222</v>
      </c>
      <c r="FP8" s="459"/>
      <c r="FQ8" s="459"/>
      <c r="FR8" s="459"/>
      <c r="FS8" s="459"/>
      <c r="FT8" s="459"/>
      <c r="FU8" s="444" t="s">
        <v>223</v>
      </c>
      <c r="FV8" s="459"/>
      <c r="FW8" s="459"/>
      <c r="FX8" s="459"/>
      <c r="FY8" s="459"/>
      <c r="FZ8" s="459"/>
      <c r="GA8" s="444" t="s">
        <v>224</v>
      </c>
      <c r="GB8" s="459"/>
      <c r="GC8" s="459"/>
      <c r="GD8" s="459"/>
      <c r="GE8" s="459"/>
      <c r="GF8" s="459"/>
      <c r="GG8" s="444" t="s">
        <v>230</v>
      </c>
      <c r="GH8" s="459"/>
      <c r="GI8" s="459"/>
      <c r="GJ8" s="459"/>
      <c r="GK8" s="444" t="s">
        <v>231</v>
      </c>
      <c r="GL8" s="459"/>
      <c r="GM8" s="459"/>
      <c r="GN8" s="459"/>
      <c r="GO8" s="496" t="s">
        <v>247</v>
      </c>
      <c r="GP8" s="497"/>
      <c r="GQ8" s="497"/>
      <c r="GR8" s="498"/>
      <c r="GS8" s="552" t="s">
        <v>252</v>
      </c>
      <c r="GT8" s="552"/>
      <c r="GU8" s="552"/>
      <c r="GV8" s="552"/>
      <c r="GW8" s="444" t="s">
        <v>237</v>
      </c>
      <c r="GX8" s="459"/>
      <c r="GY8" s="459"/>
      <c r="GZ8" s="459"/>
      <c r="HA8" s="553" t="s">
        <v>321</v>
      </c>
      <c r="HB8" s="459"/>
      <c r="HC8" s="459"/>
      <c r="HD8" s="459"/>
      <c r="HE8" s="444" t="s">
        <v>270</v>
      </c>
      <c r="HF8" s="459"/>
      <c r="HG8" s="459"/>
      <c r="HH8" s="459"/>
      <c r="HI8" s="444" t="s">
        <v>271</v>
      </c>
      <c r="HJ8" s="459"/>
      <c r="HK8" s="459"/>
      <c r="HL8" s="459"/>
      <c r="HM8" s="444" t="s">
        <v>272</v>
      </c>
      <c r="HN8" s="459"/>
      <c r="HO8" s="459"/>
      <c r="HP8" s="459"/>
      <c r="HQ8" s="444" t="s">
        <v>273</v>
      </c>
      <c r="HR8" s="459"/>
      <c r="HS8" s="459"/>
      <c r="HT8" s="459"/>
      <c r="HU8" s="444" t="s">
        <v>274</v>
      </c>
      <c r="HV8" s="459"/>
      <c r="HW8" s="459"/>
      <c r="HX8" s="459"/>
      <c r="HY8" s="444" t="s">
        <v>264</v>
      </c>
      <c r="HZ8" s="459"/>
      <c r="IA8" s="459"/>
      <c r="IB8" s="459"/>
      <c r="IC8" s="444" t="s">
        <v>276</v>
      </c>
      <c r="ID8" s="459"/>
      <c r="IE8" s="459"/>
      <c r="IF8" s="436"/>
      <c r="IG8" s="411" t="s">
        <v>284</v>
      </c>
      <c r="IH8" s="439"/>
      <c r="II8" s="439"/>
      <c r="IJ8" s="439"/>
      <c r="IK8" s="496" t="s">
        <v>286</v>
      </c>
      <c r="IL8" s="497"/>
      <c r="IM8" s="497"/>
      <c r="IN8" s="498"/>
      <c r="IO8" s="496" t="s">
        <v>299</v>
      </c>
      <c r="IP8" s="497"/>
      <c r="IQ8" s="497"/>
      <c r="IR8" s="498"/>
      <c r="IS8" s="496" t="s">
        <v>300</v>
      </c>
      <c r="IT8" s="497"/>
      <c r="IU8" s="497"/>
      <c r="IV8" s="498"/>
      <c r="IW8" s="496" t="s">
        <v>301</v>
      </c>
      <c r="IX8" s="497"/>
      <c r="IY8" s="497"/>
      <c r="IZ8" s="498"/>
      <c r="JA8" s="496" t="s">
        <v>311</v>
      </c>
      <c r="JB8" s="497"/>
      <c r="JC8" s="497"/>
      <c r="JD8" s="498"/>
      <c r="JE8" s="496" t="s">
        <v>316</v>
      </c>
      <c r="JF8" s="497"/>
      <c r="JG8" s="497"/>
      <c r="JH8" s="498"/>
      <c r="JI8" s="496" t="s">
        <v>326</v>
      </c>
      <c r="JJ8" s="497"/>
      <c r="JK8" s="497"/>
      <c r="JL8" s="498"/>
      <c r="JM8" s="533" t="s">
        <v>335</v>
      </c>
      <c r="JN8" s="497"/>
      <c r="JO8" s="497"/>
      <c r="JP8" s="534"/>
      <c r="JQ8" s="533" t="s">
        <v>336</v>
      </c>
      <c r="JR8" s="497"/>
      <c r="JS8" s="497"/>
      <c r="JT8" s="534"/>
      <c r="JU8" s="533" t="s">
        <v>360</v>
      </c>
      <c r="JV8" s="497"/>
      <c r="JW8" s="497"/>
      <c r="JX8" s="534"/>
    </row>
    <row r="9" spans="1:284" s="202" customFormat="1" ht="55.5" customHeight="1">
      <c r="A9" s="178"/>
      <c r="B9" s="178"/>
      <c r="C9" s="539" t="s">
        <v>162</v>
      </c>
      <c r="D9" s="540"/>
      <c r="E9" s="496" t="s">
        <v>195</v>
      </c>
      <c r="F9" s="498"/>
      <c r="G9" s="539" t="s">
        <v>163</v>
      </c>
      <c r="H9" s="540"/>
      <c r="I9" s="539" t="s">
        <v>162</v>
      </c>
      <c r="J9" s="540"/>
      <c r="K9" s="496" t="s">
        <v>195</v>
      </c>
      <c r="L9" s="498"/>
      <c r="M9" s="539" t="s">
        <v>163</v>
      </c>
      <c r="N9" s="540"/>
      <c r="O9" s="539" t="s">
        <v>162</v>
      </c>
      <c r="P9" s="540"/>
      <c r="Q9" s="496" t="s">
        <v>195</v>
      </c>
      <c r="R9" s="498"/>
      <c r="S9" s="539" t="s">
        <v>163</v>
      </c>
      <c r="T9" s="540"/>
      <c r="U9" s="539" t="s">
        <v>162</v>
      </c>
      <c r="V9" s="540"/>
      <c r="W9" s="496" t="s">
        <v>195</v>
      </c>
      <c r="X9" s="498"/>
      <c r="Y9" s="539" t="s">
        <v>163</v>
      </c>
      <c r="Z9" s="540"/>
      <c r="AA9" s="539" t="s">
        <v>162</v>
      </c>
      <c r="AB9" s="540"/>
      <c r="AC9" s="496" t="s">
        <v>195</v>
      </c>
      <c r="AD9" s="498"/>
      <c r="AE9" s="539" t="s">
        <v>163</v>
      </c>
      <c r="AF9" s="540"/>
      <c r="AG9" s="539" t="s">
        <v>162</v>
      </c>
      <c r="AH9" s="540"/>
      <c r="AI9" s="496" t="s">
        <v>195</v>
      </c>
      <c r="AJ9" s="498"/>
      <c r="AK9" s="539" t="s">
        <v>163</v>
      </c>
      <c r="AL9" s="540"/>
      <c r="AM9" s="539" t="s">
        <v>162</v>
      </c>
      <c r="AN9" s="540"/>
      <c r="AO9" s="496" t="s">
        <v>195</v>
      </c>
      <c r="AP9" s="498"/>
      <c r="AQ9" s="525" t="s">
        <v>163</v>
      </c>
      <c r="AR9" s="525"/>
      <c r="AS9" s="539" t="s">
        <v>162</v>
      </c>
      <c r="AT9" s="540"/>
      <c r="AU9" s="496" t="s">
        <v>195</v>
      </c>
      <c r="AV9" s="498"/>
      <c r="AW9" s="539" t="s">
        <v>163</v>
      </c>
      <c r="AX9" s="540"/>
      <c r="AY9" s="539" t="s">
        <v>162</v>
      </c>
      <c r="AZ9" s="540"/>
      <c r="BA9" s="496" t="s">
        <v>195</v>
      </c>
      <c r="BB9" s="498"/>
      <c r="BC9" s="525" t="s">
        <v>163</v>
      </c>
      <c r="BD9" s="525"/>
      <c r="BE9" s="539" t="s">
        <v>162</v>
      </c>
      <c r="BF9" s="540"/>
      <c r="BG9" s="496" t="s">
        <v>195</v>
      </c>
      <c r="BH9" s="498"/>
      <c r="BI9" s="539" t="s">
        <v>163</v>
      </c>
      <c r="BJ9" s="540"/>
      <c r="BK9" s="539" t="s">
        <v>162</v>
      </c>
      <c r="BL9" s="540"/>
      <c r="BM9" s="496" t="s">
        <v>195</v>
      </c>
      <c r="BN9" s="498"/>
      <c r="BO9" s="539" t="s">
        <v>163</v>
      </c>
      <c r="BP9" s="540"/>
      <c r="BQ9" s="539" t="s">
        <v>162</v>
      </c>
      <c r="BR9" s="540"/>
      <c r="BS9" s="496" t="s">
        <v>195</v>
      </c>
      <c r="BT9" s="498"/>
      <c r="BU9" s="539" t="s">
        <v>163</v>
      </c>
      <c r="BV9" s="540"/>
      <c r="BW9" s="539" t="s">
        <v>162</v>
      </c>
      <c r="BX9" s="540"/>
      <c r="BY9" s="496" t="s">
        <v>195</v>
      </c>
      <c r="BZ9" s="498"/>
      <c r="CA9" s="539" t="s">
        <v>163</v>
      </c>
      <c r="CB9" s="540"/>
      <c r="CC9" s="539" t="s">
        <v>162</v>
      </c>
      <c r="CD9" s="540"/>
      <c r="CE9" s="496" t="s">
        <v>195</v>
      </c>
      <c r="CF9" s="498"/>
      <c r="CG9" s="539" t="s">
        <v>163</v>
      </c>
      <c r="CH9" s="540"/>
      <c r="CI9" s="539" t="s">
        <v>162</v>
      </c>
      <c r="CJ9" s="540"/>
      <c r="CK9" s="496" t="s">
        <v>195</v>
      </c>
      <c r="CL9" s="498"/>
      <c r="CM9" s="539" t="s">
        <v>163</v>
      </c>
      <c r="CN9" s="540"/>
      <c r="CO9" s="539" t="s">
        <v>162</v>
      </c>
      <c r="CP9" s="540"/>
      <c r="CQ9" s="496" t="s">
        <v>195</v>
      </c>
      <c r="CR9" s="498"/>
      <c r="CS9" s="539" t="s">
        <v>163</v>
      </c>
      <c r="CT9" s="540"/>
      <c r="CU9" s="539" t="s">
        <v>162</v>
      </c>
      <c r="CV9" s="540"/>
      <c r="CW9" s="496" t="s">
        <v>195</v>
      </c>
      <c r="CX9" s="498"/>
      <c r="CY9" s="539" t="s">
        <v>163</v>
      </c>
      <c r="CZ9" s="540"/>
      <c r="DA9" s="539" t="s">
        <v>162</v>
      </c>
      <c r="DB9" s="540"/>
      <c r="DC9" s="496" t="s">
        <v>195</v>
      </c>
      <c r="DD9" s="498"/>
      <c r="DE9" s="539" t="s">
        <v>163</v>
      </c>
      <c r="DF9" s="540"/>
      <c r="DG9" s="539" t="s">
        <v>162</v>
      </c>
      <c r="DH9" s="540"/>
      <c r="DI9" s="496" t="s">
        <v>195</v>
      </c>
      <c r="DJ9" s="498"/>
      <c r="DK9" s="525" t="s">
        <v>163</v>
      </c>
      <c r="DL9" s="525"/>
      <c r="DM9" s="539" t="s">
        <v>162</v>
      </c>
      <c r="DN9" s="540"/>
      <c r="DO9" s="496" t="s">
        <v>195</v>
      </c>
      <c r="DP9" s="498"/>
      <c r="DQ9" s="539" t="s">
        <v>163</v>
      </c>
      <c r="DR9" s="540"/>
      <c r="DS9" s="539" t="s">
        <v>162</v>
      </c>
      <c r="DT9" s="540"/>
      <c r="DU9" s="496" t="s">
        <v>195</v>
      </c>
      <c r="DV9" s="498"/>
      <c r="DW9" s="539" t="s">
        <v>163</v>
      </c>
      <c r="DX9" s="540"/>
      <c r="DY9" s="539" t="s">
        <v>162</v>
      </c>
      <c r="DZ9" s="540"/>
      <c r="EA9" s="496" t="s">
        <v>195</v>
      </c>
      <c r="EB9" s="498"/>
      <c r="EC9" s="539" t="s">
        <v>163</v>
      </c>
      <c r="ED9" s="540"/>
      <c r="EE9" s="539" t="s">
        <v>162</v>
      </c>
      <c r="EF9" s="540"/>
      <c r="EG9" s="496" t="s">
        <v>195</v>
      </c>
      <c r="EH9" s="498"/>
      <c r="EI9" s="539" t="s">
        <v>163</v>
      </c>
      <c r="EJ9" s="540"/>
      <c r="EK9" s="539" t="s">
        <v>162</v>
      </c>
      <c r="EL9" s="540"/>
      <c r="EM9" s="496" t="s">
        <v>195</v>
      </c>
      <c r="EN9" s="498"/>
      <c r="EO9" s="539" t="s">
        <v>163</v>
      </c>
      <c r="EP9" s="540"/>
      <c r="EQ9" s="539" t="s">
        <v>162</v>
      </c>
      <c r="ER9" s="540"/>
      <c r="ES9" s="496" t="s">
        <v>195</v>
      </c>
      <c r="ET9" s="498"/>
      <c r="EU9" s="539" t="s">
        <v>163</v>
      </c>
      <c r="EV9" s="540"/>
      <c r="EW9" s="539" t="s">
        <v>162</v>
      </c>
      <c r="EX9" s="540"/>
      <c r="EY9" s="496" t="s">
        <v>195</v>
      </c>
      <c r="EZ9" s="498"/>
      <c r="FA9" s="539" t="s">
        <v>163</v>
      </c>
      <c r="FB9" s="540"/>
      <c r="FC9" s="539" t="s">
        <v>162</v>
      </c>
      <c r="FD9" s="540"/>
      <c r="FE9" s="496" t="s">
        <v>195</v>
      </c>
      <c r="FF9" s="498"/>
      <c r="FG9" s="539" t="s">
        <v>163</v>
      </c>
      <c r="FH9" s="540"/>
      <c r="FI9" s="539" t="s">
        <v>162</v>
      </c>
      <c r="FJ9" s="540"/>
      <c r="FK9" s="496" t="s">
        <v>195</v>
      </c>
      <c r="FL9" s="498"/>
      <c r="FM9" s="539" t="s">
        <v>163</v>
      </c>
      <c r="FN9" s="540"/>
      <c r="FO9" s="539" t="s">
        <v>162</v>
      </c>
      <c r="FP9" s="540"/>
      <c r="FQ9" s="496" t="s">
        <v>195</v>
      </c>
      <c r="FR9" s="498"/>
      <c r="FS9" s="539" t="s">
        <v>163</v>
      </c>
      <c r="FT9" s="540"/>
      <c r="FU9" s="539" t="s">
        <v>162</v>
      </c>
      <c r="FV9" s="540"/>
      <c r="FW9" s="496" t="s">
        <v>195</v>
      </c>
      <c r="FX9" s="498"/>
      <c r="FY9" s="539" t="s">
        <v>163</v>
      </c>
      <c r="FZ9" s="540"/>
      <c r="GA9" s="539" t="s">
        <v>162</v>
      </c>
      <c r="GB9" s="540"/>
      <c r="GC9" s="496" t="s">
        <v>195</v>
      </c>
      <c r="GD9" s="498"/>
      <c r="GE9" s="539" t="s">
        <v>163</v>
      </c>
      <c r="GF9" s="540"/>
      <c r="GG9" s="539" t="s">
        <v>162</v>
      </c>
      <c r="GH9" s="540"/>
      <c r="GI9" s="539" t="s">
        <v>163</v>
      </c>
      <c r="GJ9" s="540"/>
      <c r="GK9" s="539" t="s">
        <v>162</v>
      </c>
      <c r="GL9" s="540"/>
      <c r="GM9" s="539" t="s">
        <v>163</v>
      </c>
      <c r="GN9" s="540"/>
      <c r="GO9" s="539" t="s">
        <v>162</v>
      </c>
      <c r="GP9" s="540"/>
      <c r="GQ9" s="539" t="s">
        <v>163</v>
      </c>
      <c r="GR9" s="540"/>
      <c r="GS9" s="539" t="s">
        <v>162</v>
      </c>
      <c r="GT9" s="540"/>
      <c r="GU9" s="539" t="s">
        <v>163</v>
      </c>
      <c r="GV9" s="540"/>
      <c r="GW9" s="539" t="s">
        <v>162</v>
      </c>
      <c r="GX9" s="540"/>
      <c r="GY9" s="539" t="s">
        <v>163</v>
      </c>
      <c r="GZ9" s="540"/>
      <c r="HA9" s="539" t="s">
        <v>162</v>
      </c>
      <c r="HB9" s="540"/>
      <c r="HC9" s="539" t="s">
        <v>163</v>
      </c>
      <c r="HD9" s="540"/>
      <c r="HE9" s="539" t="s">
        <v>162</v>
      </c>
      <c r="HF9" s="540"/>
      <c r="HG9" s="539" t="s">
        <v>163</v>
      </c>
      <c r="HH9" s="540"/>
      <c r="HI9" s="539" t="s">
        <v>162</v>
      </c>
      <c r="HJ9" s="540"/>
      <c r="HK9" s="539" t="s">
        <v>163</v>
      </c>
      <c r="HL9" s="540"/>
      <c r="HM9" s="539" t="s">
        <v>162</v>
      </c>
      <c r="HN9" s="540"/>
      <c r="HO9" s="539" t="s">
        <v>163</v>
      </c>
      <c r="HP9" s="540"/>
      <c r="HQ9" s="539" t="s">
        <v>162</v>
      </c>
      <c r="HR9" s="540"/>
      <c r="HS9" s="539" t="s">
        <v>163</v>
      </c>
      <c r="HT9" s="540"/>
      <c r="HU9" s="539" t="s">
        <v>162</v>
      </c>
      <c r="HV9" s="540"/>
      <c r="HW9" s="539" t="s">
        <v>163</v>
      </c>
      <c r="HX9" s="540"/>
      <c r="HY9" s="539" t="s">
        <v>162</v>
      </c>
      <c r="HZ9" s="540"/>
      <c r="IA9" s="539" t="s">
        <v>163</v>
      </c>
      <c r="IB9" s="540"/>
      <c r="IC9" s="539" t="s">
        <v>162</v>
      </c>
      <c r="ID9" s="540"/>
      <c r="IE9" s="539" t="s">
        <v>163</v>
      </c>
      <c r="IF9" s="551"/>
      <c r="IG9" s="443" t="s">
        <v>162</v>
      </c>
      <c r="IH9" s="443"/>
      <c r="II9" s="443" t="s">
        <v>163</v>
      </c>
      <c r="IJ9" s="443"/>
      <c r="IK9" s="539" t="s">
        <v>162</v>
      </c>
      <c r="IL9" s="540"/>
      <c r="IM9" s="539" t="s">
        <v>163</v>
      </c>
      <c r="IN9" s="540"/>
      <c r="IO9" s="539" t="s">
        <v>162</v>
      </c>
      <c r="IP9" s="540"/>
      <c r="IQ9" s="539" t="s">
        <v>163</v>
      </c>
      <c r="IR9" s="540"/>
      <c r="IS9" s="539" t="s">
        <v>162</v>
      </c>
      <c r="IT9" s="540"/>
      <c r="IU9" s="539" t="s">
        <v>163</v>
      </c>
      <c r="IV9" s="540"/>
      <c r="IW9" s="539" t="s">
        <v>162</v>
      </c>
      <c r="IX9" s="540"/>
      <c r="IY9" s="539" t="s">
        <v>163</v>
      </c>
      <c r="IZ9" s="540"/>
      <c r="JA9" s="539" t="s">
        <v>162</v>
      </c>
      <c r="JB9" s="540"/>
      <c r="JC9" s="539" t="s">
        <v>163</v>
      </c>
      <c r="JD9" s="540"/>
      <c r="JE9" s="539" t="s">
        <v>162</v>
      </c>
      <c r="JF9" s="540"/>
      <c r="JG9" s="539" t="s">
        <v>163</v>
      </c>
      <c r="JH9" s="540"/>
      <c r="JI9" s="539" t="s">
        <v>162</v>
      </c>
      <c r="JJ9" s="540"/>
      <c r="JK9" s="539" t="s">
        <v>163</v>
      </c>
      <c r="JL9" s="540"/>
      <c r="JM9" s="535" t="s">
        <v>162</v>
      </c>
      <c r="JN9" s="536"/>
      <c r="JO9" s="535" t="s">
        <v>163</v>
      </c>
      <c r="JP9" s="536"/>
      <c r="JQ9" s="535" t="s">
        <v>162</v>
      </c>
      <c r="JR9" s="536"/>
      <c r="JS9" s="535" t="s">
        <v>163</v>
      </c>
      <c r="JT9" s="536"/>
      <c r="JU9" s="535" t="s">
        <v>162</v>
      </c>
      <c r="JV9" s="536"/>
      <c r="JW9" s="535" t="s">
        <v>163</v>
      </c>
      <c r="JX9" s="536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3.09</v>
      </c>
      <c r="EX11" s="71"/>
      <c r="EY11" s="71"/>
      <c r="EZ11" s="71"/>
      <c r="FA11" s="71">
        <f>EW11+EY11</f>
        <v>3.09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6.91</v>
      </c>
      <c r="GL11" s="196"/>
      <c r="GM11" s="74">
        <f>GK11</f>
        <v>6.91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0.77</v>
      </c>
      <c r="HF11" s="196"/>
      <c r="HG11" s="74">
        <f>HE11</f>
        <v>0.77</v>
      </c>
      <c r="HH11" s="74">
        <f>HF11</f>
        <v>0</v>
      </c>
      <c r="HI11" s="196">
        <v>1.24</v>
      </c>
      <c r="HJ11" s="196"/>
      <c r="HK11" s="74">
        <f>HI11</f>
        <v>1.24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</v>
      </c>
      <c r="JF11" s="211"/>
      <c r="JG11" s="211">
        <f>JE11</f>
        <v>1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3.09</v>
      </c>
      <c r="EX12" s="71"/>
      <c r="EY12" s="71"/>
      <c r="EZ12" s="71"/>
      <c r="FA12" s="71">
        <f t="shared" ref="FA12:FB75" si="27">EW12+EY12</f>
        <v>3.09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6.91</v>
      </c>
      <c r="GL12" s="196"/>
      <c r="GM12" s="74">
        <f t="shared" ref="GM12:GM75" si="38">GK12</f>
        <v>6.91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0</v>
      </c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0.77</v>
      </c>
      <c r="HF12" s="196"/>
      <c r="HG12" s="74">
        <f t="shared" ref="HG12:HH75" si="48">HE12</f>
        <v>0.77</v>
      </c>
      <c r="HH12" s="74">
        <f t="shared" si="48"/>
        <v>0</v>
      </c>
      <c r="HI12" s="196">
        <v>1.24</v>
      </c>
      <c r="HJ12" s="196"/>
      <c r="HK12" s="74">
        <f t="shared" ref="HK12:HL75" si="49">HI12</f>
        <v>1.24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</v>
      </c>
      <c r="JF12" s="211"/>
      <c r="JG12" s="211">
        <f t="shared" ref="JG12:JH75" si="63">JE12</f>
        <v>1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>
        <v>0</v>
      </c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0</v>
      </c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2.06</v>
      </c>
      <c r="EX13" s="215"/>
      <c r="EY13" s="215"/>
      <c r="EZ13" s="215"/>
      <c r="FA13" s="215">
        <f t="shared" si="27"/>
        <v>2.06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6.91</v>
      </c>
      <c r="GL13" s="233"/>
      <c r="GM13" s="214">
        <f t="shared" si="38"/>
        <v>6.91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0</v>
      </c>
      <c r="GX13" s="233"/>
      <c r="GY13" s="214">
        <f t="shared" si="44"/>
        <v>0</v>
      </c>
      <c r="GZ13" s="214">
        <f t="shared" si="45"/>
        <v>0</v>
      </c>
      <c r="HA13" s="233">
        <v>2.06</v>
      </c>
      <c r="HB13" s="233"/>
      <c r="HC13" s="214">
        <f t="shared" si="46"/>
        <v>2.06</v>
      </c>
      <c r="HD13" s="214">
        <f t="shared" si="47"/>
        <v>0</v>
      </c>
      <c r="HE13" s="233">
        <v>0.77</v>
      </c>
      <c r="HF13" s="233"/>
      <c r="HG13" s="214">
        <f t="shared" si="48"/>
        <v>0.77</v>
      </c>
      <c r="HH13" s="214">
        <f t="shared" si="48"/>
        <v>0</v>
      </c>
      <c r="HI13" s="196">
        <v>1.24</v>
      </c>
      <c r="HJ13" s="196"/>
      <c r="HK13" s="214">
        <f t="shared" si="49"/>
        <v>1.24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</v>
      </c>
      <c r="JF13" s="211"/>
      <c r="JG13" s="211">
        <f t="shared" si="63"/>
        <v>1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</v>
      </c>
      <c r="P14" s="237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2.06</v>
      </c>
      <c r="EX14" s="71"/>
      <c r="EY14" s="71"/>
      <c r="EZ14" s="71"/>
      <c r="FA14" s="71">
        <f t="shared" si="27"/>
        <v>2.06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6.91</v>
      </c>
      <c r="GL14" s="196"/>
      <c r="GM14" s="74">
        <f t="shared" si="38"/>
        <v>6.91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0</v>
      </c>
      <c r="GX14" s="196"/>
      <c r="GY14" s="74">
        <f t="shared" si="44"/>
        <v>0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>
        <v>0.77</v>
      </c>
      <c r="HF14" s="196"/>
      <c r="HG14" s="74">
        <f t="shared" si="48"/>
        <v>0.77</v>
      </c>
      <c r="HH14" s="74">
        <f t="shared" si="48"/>
        <v>0</v>
      </c>
      <c r="HI14" s="196">
        <v>1.24</v>
      </c>
      <c r="HJ14" s="196"/>
      <c r="HK14" s="74">
        <f t="shared" si="49"/>
        <v>1.24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</v>
      </c>
      <c r="JF14" s="211"/>
      <c r="JG14" s="211">
        <f t="shared" si="63"/>
        <v>1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</v>
      </c>
      <c r="P15" s="237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46.39</v>
      </c>
      <c r="AH15" s="71"/>
      <c r="AI15" s="71"/>
      <c r="AJ15" s="71"/>
      <c r="AK15" s="71">
        <f t="shared" si="6"/>
        <v>46.39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2.06</v>
      </c>
      <c r="EX15" s="71"/>
      <c r="EY15" s="71"/>
      <c r="EZ15" s="71"/>
      <c r="FA15" s="71">
        <f t="shared" si="27"/>
        <v>2.06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6.91</v>
      </c>
      <c r="GL15" s="196"/>
      <c r="GM15" s="74">
        <f t="shared" si="38"/>
        <v>6.91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0</v>
      </c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0.77</v>
      </c>
      <c r="HF15" s="196"/>
      <c r="HG15" s="74">
        <f t="shared" si="48"/>
        <v>0.77</v>
      </c>
      <c r="HH15" s="74">
        <f t="shared" si="48"/>
        <v>0</v>
      </c>
      <c r="HI15" s="196">
        <v>1.24</v>
      </c>
      <c r="HJ15" s="196"/>
      <c r="HK15" s="74">
        <f t="shared" si="49"/>
        <v>1.24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</v>
      </c>
      <c r="JF15" s="211"/>
      <c r="JG15" s="211">
        <f t="shared" si="63"/>
        <v>1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</v>
      </c>
      <c r="P16" s="237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46.39</v>
      </c>
      <c r="AH16" s="71"/>
      <c r="AI16" s="71"/>
      <c r="AJ16" s="71"/>
      <c r="AK16" s="71">
        <f t="shared" si="6"/>
        <v>46.39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2.06</v>
      </c>
      <c r="EX16" s="71"/>
      <c r="EY16" s="71"/>
      <c r="EZ16" s="71"/>
      <c r="FA16" s="71">
        <f t="shared" si="27"/>
        <v>2.06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6.91</v>
      </c>
      <c r="GL16" s="196"/>
      <c r="GM16" s="74">
        <f t="shared" si="38"/>
        <v>6.91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0</v>
      </c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0.77</v>
      </c>
      <c r="HF16" s="196"/>
      <c r="HG16" s="74">
        <f t="shared" si="48"/>
        <v>0.77</v>
      </c>
      <c r="HH16" s="74">
        <f t="shared" si="48"/>
        <v>0</v>
      </c>
      <c r="HI16" s="196">
        <v>1.24</v>
      </c>
      <c r="HJ16" s="196"/>
      <c r="HK16" s="74">
        <f t="shared" si="49"/>
        <v>1.24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</v>
      </c>
      <c r="JF16" s="211"/>
      <c r="JG16" s="211">
        <f t="shared" si="63"/>
        <v>1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</v>
      </c>
      <c r="P17" s="237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2.06</v>
      </c>
      <c r="EX17" s="71"/>
      <c r="EY17" s="71"/>
      <c r="EZ17" s="71"/>
      <c r="FA17" s="71">
        <f t="shared" si="27"/>
        <v>2.06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6.91</v>
      </c>
      <c r="GL17" s="196"/>
      <c r="GM17" s="74">
        <f t="shared" si="38"/>
        <v>6.91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0</v>
      </c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>
        <v>0.77</v>
      </c>
      <c r="HF17" s="196"/>
      <c r="HG17" s="74">
        <f t="shared" si="48"/>
        <v>0.77</v>
      </c>
      <c r="HH17" s="74">
        <f t="shared" si="48"/>
        <v>0</v>
      </c>
      <c r="HI17" s="196">
        <v>1.24</v>
      </c>
      <c r="HJ17" s="196"/>
      <c r="HK17" s="74">
        <f t="shared" si="49"/>
        <v>1.24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</v>
      </c>
      <c r="JF17" s="211"/>
      <c r="JG17" s="211">
        <f t="shared" si="63"/>
        <v>1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</v>
      </c>
      <c r="P18" s="237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2.06</v>
      </c>
      <c r="EX18" s="71"/>
      <c r="EY18" s="71"/>
      <c r="EZ18" s="71"/>
      <c r="FA18" s="71">
        <f t="shared" si="27"/>
        <v>2.06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6.91</v>
      </c>
      <c r="GL18" s="196"/>
      <c r="GM18" s="74">
        <f t="shared" si="38"/>
        <v>6.91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0</v>
      </c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>
        <v>0.77</v>
      </c>
      <c r="HF18" s="196"/>
      <c r="HG18" s="74">
        <f t="shared" si="48"/>
        <v>0.77</v>
      </c>
      <c r="HH18" s="74">
        <f t="shared" si="48"/>
        <v>0</v>
      </c>
      <c r="HI18" s="196">
        <v>1.24</v>
      </c>
      <c r="HJ18" s="196"/>
      <c r="HK18" s="74">
        <f t="shared" si="49"/>
        <v>1.24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</v>
      </c>
      <c r="JF18" s="211"/>
      <c r="JG18" s="211">
        <f t="shared" si="63"/>
        <v>1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</v>
      </c>
      <c r="P19" s="237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10.31</v>
      </c>
      <c r="AH19" s="71"/>
      <c r="AI19" s="71"/>
      <c r="AJ19" s="71"/>
      <c r="AK19" s="71">
        <f t="shared" si="6"/>
        <v>10.31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1.03</v>
      </c>
      <c r="EX19" s="71"/>
      <c r="EY19" s="71"/>
      <c r="EZ19" s="71"/>
      <c r="FA19" s="71">
        <f t="shared" si="27"/>
        <v>1.03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6.91</v>
      </c>
      <c r="GL19" s="196"/>
      <c r="GM19" s="74">
        <f t="shared" si="38"/>
        <v>6.91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0</v>
      </c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0.77</v>
      </c>
      <c r="HF19" s="196"/>
      <c r="HG19" s="74">
        <f t="shared" si="48"/>
        <v>0.77</v>
      </c>
      <c r="HH19" s="74">
        <f t="shared" si="48"/>
        <v>0</v>
      </c>
      <c r="HI19" s="196">
        <v>1.24</v>
      </c>
      <c r="HJ19" s="196"/>
      <c r="HK19" s="74">
        <f t="shared" si="49"/>
        <v>1.24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1.1100000000000001</v>
      </c>
      <c r="JF19" s="211"/>
      <c r="JG19" s="211">
        <f t="shared" si="63"/>
        <v>1.1100000000000001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</v>
      </c>
      <c r="P20" s="237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1.03</v>
      </c>
      <c r="EX20" s="71"/>
      <c r="EY20" s="71"/>
      <c r="EZ20" s="71"/>
      <c r="FA20" s="71">
        <f t="shared" si="27"/>
        <v>1.03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6.91</v>
      </c>
      <c r="GL20" s="196"/>
      <c r="GM20" s="74">
        <f t="shared" si="38"/>
        <v>6.91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0</v>
      </c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0.77</v>
      </c>
      <c r="HF20" s="196"/>
      <c r="HG20" s="74">
        <f t="shared" si="48"/>
        <v>0.77</v>
      </c>
      <c r="HH20" s="74">
        <f t="shared" si="48"/>
        <v>0</v>
      </c>
      <c r="HI20" s="196">
        <v>1.24</v>
      </c>
      <c r="HJ20" s="196"/>
      <c r="HK20" s="74">
        <f t="shared" si="49"/>
        <v>1.24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1.1100000000000001</v>
      </c>
      <c r="JF20" s="211"/>
      <c r="JG20" s="211">
        <f t="shared" si="63"/>
        <v>1.1100000000000001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</v>
      </c>
      <c r="P21" s="237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1.03</v>
      </c>
      <c r="EX21" s="71"/>
      <c r="EY21" s="71"/>
      <c r="EZ21" s="71"/>
      <c r="FA21" s="71">
        <f t="shared" si="27"/>
        <v>1.03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6.91</v>
      </c>
      <c r="GL21" s="196"/>
      <c r="GM21" s="74">
        <f t="shared" si="38"/>
        <v>6.91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0</v>
      </c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0.77</v>
      </c>
      <c r="HF21" s="196"/>
      <c r="HG21" s="74">
        <f t="shared" si="48"/>
        <v>0.77</v>
      </c>
      <c r="HH21" s="74">
        <f t="shared" si="48"/>
        <v>0</v>
      </c>
      <c r="HI21" s="196">
        <v>1.24</v>
      </c>
      <c r="HJ21" s="196"/>
      <c r="HK21" s="74">
        <f t="shared" si="49"/>
        <v>1.24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1.1100000000000001</v>
      </c>
      <c r="JF21" s="211"/>
      <c r="JG21" s="211">
        <f t="shared" si="63"/>
        <v>1.1100000000000001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</v>
      </c>
      <c r="P22" s="237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1.03</v>
      </c>
      <c r="EX22" s="71"/>
      <c r="EY22" s="71"/>
      <c r="EZ22" s="71"/>
      <c r="FA22" s="71">
        <f t="shared" si="27"/>
        <v>1.03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6.91</v>
      </c>
      <c r="GL22" s="196"/>
      <c r="GM22" s="74">
        <f t="shared" si="38"/>
        <v>6.91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0</v>
      </c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0.77</v>
      </c>
      <c r="HF22" s="196"/>
      <c r="HG22" s="74">
        <f t="shared" si="48"/>
        <v>0.77</v>
      </c>
      <c r="HH22" s="74">
        <f t="shared" si="48"/>
        <v>0</v>
      </c>
      <c r="HI22" s="196">
        <v>1.24</v>
      </c>
      <c r="HJ22" s="196"/>
      <c r="HK22" s="74">
        <f t="shared" si="49"/>
        <v>1.24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1.1100000000000001</v>
      </c>
      <c r="JF22" s="211"/>
      <c r="JG22" s="211">
        <f t="shared" si="63"/>
        <v>1.1100000000000001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</v>
      </c>
      <c r="P23" s="237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1.03</v>
      </c>
      <c r="EX23" s="71"/>
      <c r="EY23" s="71"/>
      <c r="EZ23" s="71"/>
      <c r="FA23" s="71">
        <f t="shared" si="27"/>
        <v>1.03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6.91</v>
      </c>
      <c r="GL23" s="196"/>
      <c r="GM23" s="74">
        <f t="shared" si="38"/>
        <v>6.91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>
        <v>0.77</v>
      </c>
      <c r="HF23" s="196"/>
      <c r="HG23" s="74">
        <f t="shared" si="48"/>
        <v>0.77</v>
      </c>
      <c r="HH23" s="74">
        <f t="shared" si="48"/>
        <v>0</v>
      </c>
      <c r="HI23" s="196">
        <v>1.24</v>
      </c>
      <c r="HJ23" s="196"/>
      <c r="HK23" s="74">
        <f t="shared" si="49"/>
        <v>1.24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1.1100000000000001</v>
      </c>
      <c r="JF23" s="211"/>
      <c r="JG23" s="211">
        <f t="shared" si="63"/>
        <v>1.1100000000000001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</v>
      </c>
      <c r="P24" s="237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1.03</v>
      </c>
      <c r="EX24" s="71"/>
      <c r="EY24" s="71"/>
      <c r="EZ24" s="71"/>
      <c r="FA24" s="71">
        <f t="shared" si="27"/>
        <v>1.03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6.91</v>
      </c>
      <c r="GL24" s="196"/>
      <c r="GM24" s="74">
        <f t="shared" si="38"/>
        <v>6.91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>
        <v>0.77</v>
      </c>
      <c r="HF24" s="196"/>
      <c r="HG24" s="74">
        <f t="shared" si="48"/>
        <v>0.77</v>
      </c>
      <c r="HH24" s="74">
        <f t="shared" si="48"/>
        <v>0</v>
      </c>
      <c r="HI24" s="196">
        <v>1.24</v>
      </c>
      <c r="HJ24" s="196"/>
      <c r="HK24" s="74">
        <f t="shared" si="49"/>
        <v>1.24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1.1100000000000001</v>
      </c>
      <c r="JF24" s="211"/>
      <c r="JG24" s="211">
        <f t="shared" si="63"/>
        <v>1.1100000000000001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</v>
      </c>
      <c r="P25" s="237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6.91</v>
      </c>
      <c r="GL25" s="196"/>
      <c r="GM25" s="74">
        <f t="shared" si="38"/>
        <v>6.91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>
        <v>0.77</v>
      </c>
      <c r="HF25" s="196"/>
      <c r="HG25" s="74">
        <f t="shared" si="48"/>
        <v>0.77</v>
      </c>
      <c r="HH25" s="74">
        <f t="shared" si="48"/>
        <v>0</v>
      </c>
      <c r="HI25" s="196">
        <v>1.24</v>
      </c>
      <c r="HJ25" s="196"/>
      <c r="HK25" s="74">
        <f t="shared" si="49"/>
        <v>1.24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1.1100000000000001</v>
      </c>
      <c r="JF25" s="211"/>
      <c r="JG25" s="211">
        <f t="shared" si="63"/>
        <v>1.1100000000000001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</v>
      </c>
      <c r="P26" s="237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10.31</v>
      </c>
      <c r="AH26" s="71"/>
      <c r="AI26" s="71"/>
      <c r="AJ26" s="71"/>
      <c r="AK26" s="71">
        <f t="shared" si="6"/>
        <v>10.31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6.91</v>
      </c>
      <c r="GL26" s="196"/>
      <c r="GM26" s="74">
        <f t="shared" si="38"/>
        <v>6.91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>
        <v>0.77</v>
      </c>
      <c r="HF26" s="196"/>
      <c r="HG26" s="74">
        <f t="shared" si="48"/>
        <v>0.77</v>
      </c>
      <c r="HH26" s="74">
        <f t="shared" si="48"/>
        <v>0</v>
      </c>
      <c r="HI26" s="196">
        <v>1.24</v>
      </c>
      <c r="HJ26" s="196"/>
      <c r="HK26" s="74">
        <f t="shared" si="49"/>
        <v>1.24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1.1100000000000001</v>
      </c>
      <c r="JF26" s="211"/>
      <c r="JG26" s="211">
        <f t="shared" si="63"/>
        <v>1.1100000000000001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</v>
      </c>
      <c r="P27" s="237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6.91</v>
      </c>
      <c r="GL27" s="196"/>
      <c r="GM27" s="74">
        <f t="shared" si="38"/>
        <v>6.91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0.77</v>
      </c>
      <c r="HF27" s="196"/>
      <c r="HG27" s="74">
        <f t="shared" si="48"/>
        <v>0.77</v>
      </c>
      <c r="HH27" s="74">
        <f t="shared" si="48"/>
        <v>0</v>
      </c>
      <c r="HI27" s="196">
        <v>1.24</v>
      </c>
      <c r="HJ27" s="196"/>
      <c r="HK27" s="74">
        <f t="shared" si="49"/>
        <v>1.24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0.11</v>
      </c>
      <c r="JF27" s="211"/>
      <c r="JG27" s="211">
        <f t="shared" si="63"/>
        <v>0.11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</v>
      </c>
      <c r="P28" s="237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20.62</v>
      </c>
      <c r="AH28" s="71"/>
      <c r="AI28" s="71"/>
      <c r="AJ28" s="71"/>
      <c r="AK28" s="71">
        <f t="shared" si="6"/>
        <v>20.62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6.91</v>
      </c>
      <c r="GL28" s="196"/>
      <c r="GM28" s="74">
        <f t="shared" si="38"/>
        <v>6.91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0.77</v>
      </c>
      <c r="HF28" s="196"/>
      <c r="HG28" s="74">
        <f t="shared" si="48"/>
        <v>0.77</v>
      </c>
      <c r="HH28" s="74">
        <f t="shared" si="48"/>
        <v>0</v>
      </c>
      <c r="HI28" s="196">
        <v>1.24</v>
      </c>
      <c r="HJ28" s="196"/>
      <c r="HK28" s="74">
        <f t="shared" si="49"/>
        <v>1.24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0.11</v>
      </c>
      <c r="JF28" s="211"/>
      <c r="JG28" s="211">
        <f t="shared" si="63"/>
        <v>0.11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</v>
      </c>
      <c r="P29" s="237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6.91</v>
      </c>
      <c r="GL29" s="196"/>
      <c r="GM29" s="74">
        <f t="shared" si="38"/>
        <v>6.91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0.77</v>
      </c>
      <c r="HF29" s="196"/>
      <c r="HG29" s="74">
        <f t="shared" si="48"/>
        <v>0.77</v>
      </c>
      <c r="HH29" s="74">
        <f t="shared" si="48"/>
        <v>0</v>
      </c>
      <c r="HI29" s="196">
        <v>1.24</v>
      </c>
      <c r="HJ29" s="196"/>
      <c r="HK29" s="74">
        <f t="shared" si="49"/>
        <v>1.24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1.1100000000000001</v>
      </c>
      <c r="JF29" s="211"/>
      <c r="JG29" s="211">
        <f t="shared" si="63"/>
        <v>1.1100000000000001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</v>
      </c>
      <c r="P30" s="237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6.91</v>
      </c>
      <c r="GL30" s="196"/>
      <c r="GM30" s="74">
        <f t="shared" si="38"/>
        <v>6.91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0.77</v>
      </c>
      <c r="HF30" s="196"/>
      <c r="HG30" s="74">
        <f t="shared" si="48"/>
        <v>0.77</v>
      </c>
      <c r="HH30" s="74">
        <f t="shared" si="48"/>
        <v>0</v>
      </c>
      <c r="HI30" s="196">
        <v>1.24</v>
      </c>
      <c r="HJ30" s="196"/>
      <c r="HK30" s="74">
        <f t="shared" si="49"/>
        <v>1.24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1.1100000000000001</v>
      </c>
      <c r="JF30" s="211"/>
      <c r="JG30" s="211">
        <f t="shared" si="63"/>
        <v>1.1100000000000001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</v>
      </c>
      <c r="P31" s="237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18.559999999999999</v>
      </c>
      <c r="ER31" s="196"/>
      <c r="ES31" s="196"/>
      <c r="ET31" s="196"/>
      <c r="EU31" s="74">
        <f t="shared" si="25"/>
        <v>18.559999999999999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6.91</v>
      </c>
      <c r="GL31" s="196"/>
      <c r="GM31" s="74">
        <f t="shared" si="38"/>
        <v>6.91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0.77</v>
      </c>
      <c r="HF31" s="196"/>
      <c r="HG31" s="74">
        <f t="shared" si="48"/>
        <v>0.77</v>
      </c>
      <c r="HH31" s="74">
        <f t="shared" si="48"/>
        <v>0</v>
      </c>
      <c r="HI31" s="196">
        <v>1.24</v>
      </c>
      <c r="HJ31" s="196"/>
      <c r="HK31" s="74">
        <f t="shared" si="49"/>
        <v>1.24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1.1100000000000001</v>
      </c>
      <c r="JF31" s="211"/>
      <c r="JG31" s="211">
        <f t="shared" si="63"/>
        <v>1.1100000000000001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</v>
      </c>
      <c r="P32" s="237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18.559999999999999</v>
      </c>
      <c r="ER32" s="196"/>
      <c r="ES32" s="196"/>
      <c r="ET32" s="196"/>
      <c r="EU32" s="74">
        <f t="shared" si="25"/>
        <v>18.559999999999999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6.91</v>
      </c>
      <c r="GL32" s="196"/>
      <c r="GM32" s="74">
        <f t="shared" si="38"/>
        <v>6.91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0.77</v>
      </c>
      <c r="HF32" s="196"/>
      <c r="HG32" s="74">
        <f t="shared" si="48"/>
        <v>0.77</v>
      </c>
      <c r="HH32" s="74">
        <f t="shared" si="48"/>
        <v>0</v>
      </c>
      <c r="HI32" s="196">
        <v>1.24</v>
      </c>
      <c r="HJ32" s="196"/>
      <c r="HK32" s="74">
        <f t="shared" si="49"/>
        <v>1.24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1.1100000000000001</v>
      </c>
      <c r="JF32" s="211"/>
      <c r="JG32" s="211">
        <f t="shared" si="63"/>
        <v>1.1100000000000001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0.41</v>
      </c>
      <c r="P33" s="237"/>
      <c r="Q33" s="74"/>
      <c r="R33" s="71"/>
      <c r="S33" s="71">
        <f t="shared" si="3"/>
        <v>0.41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10.31</v>
      </c>
      <c r="AH33" s="71"/>
      <c r="AI33" s="71"/>
      <c r="AJ33" s="71"/>
      <c r="AK33" s="71">
        <f t="shared" si="6"/>
        <v>10.31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18.559999999999999</v>
      </c>
      <c r="ER33" s="196"/>
      <c r="ES33" s="196"/>
      <c r="ET33" s="196"/>
      <c r="EU33" s="74">
        <f t="shared" si="25"/>
        <v>18.559999999999999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6.91</v>
      </c>
      <c r="GL33" s="196"/>
      <c r="GM33" s="74">
        <f t="shared" si="38"/>
        <v>6.91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0.77</v>
      </c>
      <c r="HF33" s="196"/>
      <c r="HG33" s="74">
        <f t="shared" si="48"/>
        <v>0.77</v>
      </c>
      <c r="HH33" s="74">
        <f t="shared" si="48"/>
        <v>0</v>
      </c>
      <c r="HI33" s="196">
        <v>1.24</v>
      </c>
      <c r="HJ33" s="196"/>
      <c r="HK33" s="74">
        <f t="shared" si="49"/>
        <v>1.24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1.1100000000000001</v>
      </c>
      <c r="JF33" s="211"/>
      <c r="JG33" s="211">
        <f t="shared" si="63"/>
        <v>1.1100000000000001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0.41</v>
      </c>
      <c r="P34" s="237"/>
      <c r="Q34" s="74"/>
      <c r="R34" s="71"/>
      <c r="S34" s="71">
        <f t="shared" si="3"/>
        <v>0.41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30.93</v>
      </c>
      <c r="AH34" s="71"/>
      <c r="AI34" s="71"/>
      <c r="AJ34" s="71"/>
      <c r="AK34" s="71">
        <f t="shared" si="6"/>
        <v>30.93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18.559999999999999</v>
      </c>
      <c r="ER34" s="196"/>
      <c r="ES34" s="196"/>
      <c r="ET34" s="196"/>
      <c r="EU34" s="74">
        <f t="shared" si="25"/>
        <v>18.559999999999999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6.91</v>
      </c>
      <c r="GL34" s="196"/>
      <c r="GM34" s="74">
        <f t="shared" si="38"/>
        <v>6.91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0.77</v>
      </c>
      <c r="HF34" s="196"/>
      <c r="HG34" s="74">
        <f t="shared" si="48"/>
        <v>0.77</v>
      </c>
      <c r="HH34" s="74">
        <f t="shared" si="48"/>
        <v>0</v>
      </c>
      <c r="HI34" s="196">
        <v>1.24</v>
      </c>
      <c r="HJ34" s="196"/>
      <c r="HK34" s="74">
        <f t="shared" si="49"/>
        <v>1.24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1.1100000000000001</v>
      </c>
      <c r="JF34" s="211"/>
      <c r="JG34" s="211">
        <f t="shared" si="63"/>
        <v>1.1100000000000001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0.41</v>
      </c>
      <c r="P35" s="237"/>
      <c r="Q35" s="74"/>
      <c r="R35" s="71"/>
      <c r="S35" s="71">
        <f t="shared" si="3"/>
        <v>0.41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18.559999999999999</v>
      </c>
      <c r="ER35" s="196"/>
      <c r="ES35" s="196"/>
      <c r="ET35" s="196"/>
      <c r="EU35" s="74">
        <f t="shared" si="25"/>
        <v>18.559999999999999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6.91</v>
      </c>
      <c r="GL35" s="196"/>
      <c r="GM35" s="74">
        <f t="shared" si="38"/>
        <v>6.91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0</v>
      </c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0.77</v>
      </c>
      <c r="HF35" s="196"/>
      <c r="HG35" s="74">
        <f t="shared" si="48"/>
        <v>0.77</v>
      </c>
      <c r="HH35" s="74">
        <f t="shared" si="48"/>
        <v>0</v>
      </c>
      <c r="HI35" s="196">
        <v>1.24</v>
      </c>
      <c r="HJ35" s="196"/>
      <c r="HK35" s="74">
        <f t="shared" si="49"/>
        <v>1.24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1.1100000000000001</v>
      </c>
      <c r="JF35" s="211"/>
      <c r="JG35" s="211">
        <f t="shared" si="63"/>
        <v>1.1100000000000001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0.41</v>
      </c>
      <c r="P36" s="237"/>
      <c r="Q36" s="74"/>
      <c r="R36" s="71"/>
      <c r="S36" s="71">
        <f t="shared" si="3"/>
        <v>0.41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18.559999999999999</v>
      </c>
      <c r="ER36" s="196"/>
      <c r="ES36" s="196"/>
      <c r="ET36" s="196"/>
      <c r="EU36" s="74">
        <f t="shared" si="25"/>
        <v>18.559999999999999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6.91</v>
      </c>
      <c r="GL36" s="196"/>
      <c r="GM36" s="74">
        <f t="shared" si="38"/>
        <v>6.91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0</v>
      </c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0.77</v>
      </c>
      <c r="HF36" s="196"/>
      <c r="HG36" s="74">
        <f t="shared" si="48"/>
        <v>0.77</v>
      </c>
      <c r="HH36" s="74">
        <f t="shared" si="48"/>
        <v>0</v>
      </c>
      <c r="HI36" s="196">
        <v>1.24</v>
      </c>
      <c r="HJ36" s="196"/>
      <c r="HK36" s="74">
        <f t="shared" si="49"/>
        <v>1.24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1.1100000000000001</v>
      </c>
      <c r="JF36" s="211"/>
      <c r="JG36" s="211">
        <f t="shared" si="63"/>
        <v>1.1100000000000001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10.31</v>
      </c>
      <c r="J37" s="71"/>
      <c r="K37" s="71"/>
      <c r="L37" s="71"/>
      <c r="M37" s="71">
        <f t="shared" si="2"/>
        <v>10.31</v>
      </c>
      <c r="N37" s="71">
        <f t="shared" si="2"/>
        <v>0</v>
      </c>
      <c r="O37" s="236">
        <v>0.41</v>
      </c>
      <c r="P37" s="237"/>
      <c r="Q37" s="74"/>
      <c r="R37" s="71"/>
      <c r="S37" s="71">
        <f t="shared" si="3"/>
        <v>0.41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18.559999999999999</v>
      </c>
      <c r="ER37" s="196"/>
      <c r="ES37" s="196"/>
      <c r="ET37" s="196"/>
      <c r="EU37" s="74">
        <f t="shared" si="25"/>
        <v>18.559999999999999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8.76</v>
      </c>
      <c r="GL37" s="196"/>
      <c r="GM37" s="74">
        <f t="shared" si="38"/>
        <v>8.76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0</v>
      </c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0.77</v>
      </c>
      <c r="HF37" s="196"/>
      <c r="HG37" s="74">
        <f t="shared" si="48"/>
        <v>0.77</v>
      </c>
      <c r="HH37" s="74">
        <f t="shared" si="48"/>
        <v>0</v>
      </c>
      <c r="HI37" s="196">
        <v>1.44</v>
      </c>
      <c r="HJ37" s="196"/>
      <c r="HK37" s="74">
        <f t="shared" si="49"/>
        <v>1.44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0.88</v>
      </c>
      <c r="JF37" s="211"/>
      <c r="JG37" s="211">
        <f t="shared" si="63"/>
        <v>0.88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0.41</v>
      </c>
      <c r="P38" s="237"/>
      <c r="Q38" s="74"/>
      <c r="R38" s="71"/>
      <c r="S38" s="71">
        <f t="shared" si="3"/>
        <v>0.41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18.559999999999999</v>
      </c>
      <c r="ER38" s="196"/>
      <c r="ES38" s="196"/>
      <c r="ET38" s="196"/>
      <c r="EU38" s="74">
        <f t="shared" si="25"/>
        <v>18.559999999999999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8.76</v>
      </c>
      <c r="GL38" s="196"/>
      <c r="GM38" s="74">
        <f t="shared" si="38"/>
        <v>8.76</v>
      </c>
      <c r="GN38" s="74">
        <f t="shared" si="39"/>
        <v>0</v>
      </c>
      <c r="GO38" s="196">
        <v>0.52</v>
      </c>
      <c r="GP38" s="196"/>
      <c r="GQ38" s="74">
        <f t="shared" si="40"/>
        <v>0.52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0</v>
      </c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0.77</v>
      </c>
      <c r="HF38" s="196"/>
      <c r="HG38" s="74">
        <f t="shared" si="48"/>
        <v>0.77</v>
      </c>
      <c r="HH38" s="74">
        <f t="shared" si="48"/>
        <v>0</v>
      </c>
      <c r="HI38" s="196">
        <v>1.44</v>
      </c>
      <c r="HJ38" s="196"/>
      <c r="HK38" s="74">
        <f t="shared" si="49"/>
        <v>1.44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0.88</v>
      </c>
      <c r="JF38" s="211"/>
      <c r="JG38" s="211">
        <f t="shared" si="63"/>
        <v>0.88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</v>
      </c>
      <c r="P39" s="237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18.559999999999999</v>
      </c>
      <c r="ER39" s="196"/>
      <c r="ES39" s="196"/>
      <c r="ET39" s="196"/>
      <c r="EU39" s="74">
        <f t="shared" si="25"/>
        <v>18.559999999999999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8.76</v>
      </c>
      <c r="GL39" s="196"/>
      <c r="GM39" s="74">
        <f t="shared" si="38"/>
        <v>8.76</v>
      </c>
      <c r="GN39" s="74">
        <f t="shared" si="39"/>
        <v>0</v>
      </c>
      <c r="GO39" s="196">
        <v>0.62</v>
      </c>
      <c r="GP39" s="196"/>
      <c r="GQ39" s="74">
        <f t="shared" si="40"/>
        <v>0.62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0</v>
      </c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0.77</v>
      </c>
      <c r="HF39" s="196"/>
      <c r="HG39" s="74">
        <f t="shared" si="48"/>
        <v>0.77</v>
      </c>
      <c r="HH39" s="74">
        <f t="shared" si="48"/>
        <v>0</v>
      </c>
      <c r="HI39" s="196">
        <v>1.44</v>
      </c>
      <c r="HJ39" s="196"/>
      <c r="HK39" s="74">
        <f t="shared" si="49"/>
        <v>1.44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</v>
      </c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</v>
      </c>
      <c r="JF39" s="211"/>
      <c r="JG39" s="211">
        <f t="shared" si="63"/>
        <v>1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</v>
      </c>
      <c r="P40" s="237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18.559999999999999</v>
      </c>
      <c r="ER40" s="196"/>
      <c r="ES40" s="196"/>
      <c r="ET40" s="196"/>
      <c r="EU40" s="74">
        <f t="shared" si="25"/>
        <v>18.559999999999999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8.76</v>
      </c>
      <c r="GL40" s="196"/>
      <c r="GM40" s="74">
        <f t="shared" si="38"/>
        <v>8.76</v>
      </c>
      <c r="GN40" s="74">
        <f t="shared" si="39"/>
        <v>0</v>
      </c>
      <c r="GO40" s="196">
        <v>0.82</v>
      </c>
      <c r="GP40" s="196"/>
      <c r="GQ40" s="74">
        <f t="shared" si="40"/>
        <v>0.82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0</v>
      </c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0.77</v>
      </c>
      <c r="HF40" s="196"/>
      <c r="HG40" s="74">
        <f t="shared" si="48"/>
        <v>0.77</v>
      </c>
      <c r="HH40" s="74">
        <f t="shared" si="48"/>
        <v>0</v>
      </c>
      <c r="HI40" s="196">
        <v>1.44</v>
      </c>
      <c r="HJ40" s="196"/>
      <c r="HK40" s="74">
        <f t="shared" si="49"/>
        <v>1.44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</v>
      </c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</v>
      </c>
      <c r="JF40" s="211"/>
      <c r="JG40" s="211">
        <f t="shared" si="63"/>
        <v>1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</v>
      </c>
      <c r="P41" s="237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10.31</v>
      </c>
      <c r="AH41" s="71"/>
      <c r="AI41" s="71"/>
      <c r="AJ41" s="71"/>
      <c r="AK41" s="71">
        <f t="shared" si="6"/>
        <v>10.31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18.559999999999999</v>
      </c>
      <c r="ER41" s="196"/>
      <c r="ES41" s="196"/>
      <c r="ET41" s="196"/>
      <c r="EU41" s="74">
        <f t="shared" si="25"/>
        <v>18.559999999999999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8.76</v>
      </c>
      <c r="GL41" s="196"/>
      <c r="GM41" s="74">
        <f t="shared" si="38"/>
        <v>8.76</v>
      </c>
      <c r="GN41" s="74">
        <f t="shared" si="39"/>
        <v>0</v>
      </c>
      <c r="GO41" s="196">
        <v>1.03</v>
      </c>
      <c r="GP41" s="196"/>
      <c r="GQ41" s="74">
        <f t="shared" si="40"/>
        <v>1.03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0</v>
      </c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0.77</v>
      </c>
      <c r="HF41" s="196"/>
      <c r="HG41" s="74">
        <f t="shared" si="48"/>
        <v>0.77</v>
      </c>
      <c r="HH41" s="74">
        <f t="shared" si="48"/>
        <v>0</v>
      </c>
      <c r="HI41" s="196">
        <v>1.44</v>
      </c>
      <c r="HJ41" s="196"/>
      <c r="HK41" s="74">
        <f t="shared" si="49"/>
        <v>1.44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</v>
      </c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</v>
      </c>
      <c r="JF41" s="211"/>
      <c r="JG41" s="211">
        <f t="shared" si="63"/>
        <v>1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</v>
      </c>
      <c r="P42" s="237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10.31</v>
      </c>
      <c r="AH42" s="71"/>
      <c r="AI42" s="71"/>
      <c r="AJ42" s="71"/>
      <c r="AK42" s="71">
        <f t="shared" si="6"/>
        <v>10.31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18.559999999999999</v>
      </c>
      <c r="ER42" s="196"/>
      <c r="ES42" s="196"/>
      <c r="ET42" s="196"/>
      <c r="EU42" s="74">
        <f t="shared" si="25"/>
        <v>18.559999999999999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8.76</v>
      </c>
      <c r="GL42" s="196"/>
      <c r="GM42" s="74">
        <f t="shared" si="38"/>
        <v>8.76</v>
      </c>
      <c r="GN42" s="74">
        <f t="shared" si="39"/>
        <v>0</v>
      </c>
      <c r="GO42" s="196">
        <v>1.24</v>
      </c>
      <c r="GP42" s="196"/>
      <c r="GQ42" s="74">
        <f t="shared" si="40"/>
        <v>1.24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0</v>
      </c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0.77</v>
      </c>
      <c r="HF42" s="196"/>
      <c r="HG42" s="74">
        <f t="shared" si="48"/>
        <v>0.77</v>
      </c>
      <c r="HH42" s="74">
        <f t="shared" si="48"/>
        <v>0</v>
      </c>
      <c r="HI42" s="196">
        <v>1.44</v>
      </c>
      <c r="HJ42" s="196"/>
      <c r="HK42" s="74">
        <f t="shared" si="49"/>
        <v>1.44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0.23</v>
      </c>
      <c r="IH42" s="235"/>
      <c r="II42" s="211">
        <f t="shared" si="56"/>
        <v>0.23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</v>
      </c>
      <c r="JF42" s="211"/>
      <c r="JG42" s="211">
        <f t="shared" si="63"/>
        <v>1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5.15</v>
      </c>
      <c r="J43" s="71"/>
      <c r="K43" s="71"/>
      <c r="L43" s="71"/>
      <c r="M43" s="71">
        <f t="shared" si="2"/>
        <v>5.15</v>
      </c>
      <c r="N43" s="71">
        <f t="shared" si="2"/>
        <v>0</v>
      </c>
      <c r="O43" s="236">
        <v>0</v>
      </c>
      <c r="P43" s="237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34.020000000000003</v>
      </c>
      <c r="ER43" s="196"/>
      <c r="ES43" s="196"/>
      <c r="ET43" s="196"/>
      <c r="EU43" s="74">
        <f t="shared" si="25"/>
        <v>34.020000000000003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8.76</v>
      </c>
      <c r="GL43" s="196"/>
      <c r="GM43" s="74">
        <f t="shared" si="38"/>
        <v>8.76</v>
      </c>
      <c r="GN43" s="74">
        <f t="shared" si="39"/>
        <v>0</v>
      </c>
      <c r="GO43" s="196">
        <v>1.34</v>
      </c>
      <c r="GP43" s="196"/>
      <c r="GQ43" s="74">
        <f t="shared" si="40"/>
        <v>1.34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1.67</v>
      </c>
      <c r="HF43" s="196"/>
      <c r="HG43" s="74">
        <f t="shared" si="48"/>
        <v>1.67</v>
      </c>
      <c r="HH43" s="74">
        <f t="shared" si="48"/>
        <v>0</v>
      </c>
      <c r="HI43" s="196">
        <v>1.44</v>
      </c>
      <c r="HJ43" s="196"/>
      <c r="HK43" s="74">
        <f t="shared" si="49"/>
        <v>1.44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0.33</v>
      </c>
      <c r="IH43" s="235"/>
      <c r="II43" s="211">
        <f t="shared" si="56"/>
        <v>0.33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>
        <v>0</v>
      </c>
      <c r="JN43" s="211"/>
      <c r="JO43" s="211">
        <f t="shared" si="65"/>
        <v>0</v>
      </c>
      <c r="JP43" s="211">
        <f t="shared" si="65"/>
        <v>0</v>
      </c>
      <c r="JQ43" s="211">
        <v>0</v>
      </c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</v>
      </c>
      <c r="P44" s="237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18.559999999999999</v>
      </c>
      <c r="ER44" s="196"/>
      <c r="ES44" s="196"/>
      <c r="ET44" s="196"/>
      <c r="EU44" s="74">
        <f t="shared" si="25"/>
        <v>18.559999999999999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8.76</v>
      </c>
      <c r="GL44" s="196"/>
      <c r="GM44" s="74">
        <f t="shared" si="38"/>
        <v>8.76</v>
      </c>
      <c r="GN44" s="74">
        <f t="shared" si="39"/>
        <v>0</v>
      </c>
      <c r="GO44" s="196">
        <v>1.65</v>
      </c>
      <c r="GP44" s="196"/>
      <c r="GQ44" s="74">
        <f t="shared" si="40"/>
        <v>1.65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1.67</v>
      </c>
      <c r="HF44" s="196"/>
      <c r="HG44" s="74">
        <f t="shared" si="48"/>
        <v>1.67</v>
      </c>
      <c r="HH44" s="74">
        <f t="shared" si="48"/>
        <v>0</v>
      </c>
      <c r="HI44" s="196">
        <v>1.44</v>
      </c>
      <c r="HJ44" s="196"/>
      <c r="HK44" s="74">
        <f t="shared" si="49"/>
        <v>1.44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0.33</v>
      </c>
      <c r="IH44" s="235"/>
      <c r="II44" s="211">
        <f t="shared" si="56"/>
        <v>0.33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>
        <v>0</v>
      </c>
      <c r="JN44" s="211"/>
      <c r="JO44" s="211">
        <f t="shared" si="65"/>
        <v>0</v>
      </c>
      <c r="JP44" s="211">
        <f t="shared" si="65"/>
        <v>0</v>
      </c>
      <c r="JQ44" s="211">
        <v>0</v>
      </c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</v>
      </c>
      <c r="P45" s="237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18.559999999999999</v>
      </c>
      <c r="ER45" s="196"/>
      <c r="ES45" s="196"/>
      <c r="ET45" s="196"/>
      <c r="EU45" s="74">
        <f t="shared" si="25"/>
        <v>18.559999999999999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8.76</v>
      </c>
      <c r="GL45" s="196"/>
      <c r="GM45" s="74">
        <f t="shared" si="38"/>
        <v>8.76</v>
      </c>
      <c r="GN45" s="74">
        <f t="shared" si="39"/>
        <v>0</v>
      </c>
      <c r="GO45" s="196">
        <v>1.96</v>
      </c>
      <c r="GP45" s="196"/>
      <c r="GQ45" s="74">
        <f t="shared" si="40"/>
        <v>1.96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1.67</v>
      </c>
      <c r="HF45" s="196"/>
      <c r="HG45" s="74">
        <f t="shared" si="48"/>
        <v>1.67</v>
      </c>
      <c r="HH45" s="74">
        <f t="shared" si="48"/>
        <v>0</v>
      </c>
      <c r="HI45" s="196">
        <v>1.44</v>
      </c>
      <c r="HJ45" s="196"/>
      <c r="HK45" s="74">
        <f t="shared" si="49"/>
        <v>1.44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0.44</v>
      </c>
      <c r="IH45" s="235"/>
      <c r="II45" s="211">
        <f t="shared" si="56"/>
        <v>0.44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>
        <v>0</v>
      </c>
      <c r="JN45" s="211"/>
      <c r="JO45" s="211">
        <f t="shared" si="65"/>
        <v>0</v>
      </c>
      <c r="JP45" s="211">
        <f t="shared" si="65"/>
        <v>0</v>
      </c>
      <c r="JQ45" s="211">
        <v>0</v>
      </c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</v>
      </c>
      <c r="P46" s="237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20.62</v>
      </c>
      <c r="AH46" s="71"/>
      <c r="AI46" s="71"/>
      <c r="AJ46" s="71"/>
      <c r="AK46" s="71">
        <f t="shared" si="6"/>
        <v>20.62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18.559999999999999</v>
      </c>
      <c r="ER46" s="196"/>
      <c r="ES46" s="196"/>
      <c r="ET46" s="196"/>
      <c r="EU46" s="74">
        <f t="shared" si="25"/>
        <v>18.559999999999999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8.76</v>
      </c>
      <c r="GL46" s="196"/>
      <c r="GM46" s="74">
        <f t="shared" si="38"/>
        <v>8.76</v>
      </c>
      <c r="GN46" s="74">
        <f t="shared" si="39"/>
        <v>0</v>
      </c>
      <c r="GO46" s="196">
        <v>2.37</v>
      </c>
      <c r="GP46" s="196"/>
      <c r="GQ46" s="74">
        <f t="shared" si="40"/>
        <v>2.37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1.67</v>
      </c>
      <c r="HF46" s="196"/>
      <c r="HG46" s="74">
        <f t="shared" si="48"/>
        <v>1.67</v>
      </c>
      <c r="HH46" s="74">
        <f t="shared" si="48"/>
        <v>0</v>
      </c>
      <c r="HI46" s="196">
        <v>1.44</v>
      </c>
      <c r="HJ46" s="196"/>
      <c r="HK46" s="74">
        <f t="shared" si="49"/>
        <v>1.44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0.44</v>
      </c>
      <c r="IH46" s="235"/>
      <c r="II46" s="211">
        <f t="shared" si="56"/>
        <v>0.44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>
        <v>0</v>
      </c>
      <c r="JN46" s="211"/>
      <c r="JO46" s="211">
        <f t="shared" si="65"/>
        <v>0</v>
      </c>
      <c r="JP46" s="211">
        <f t="shared" si="65"/>
        <v>0</v>
      </c>
      <c r="JQ46" s="211">
        <v>0</v>
      </c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</v>
      </c>
      <c r="P47" s="237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15.46</v>
      </c>
      <c r="AH47" s="71"/>
      <c r="AI47" s="71"/>
      <c r="AJ47" s="71"/>
      <c r="AK47" s="71">
        <f t="shared" si="6"/>
        <v>15.46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18.559999999999999</v>
      </c>
      <c r="ER47" s="196"/>
      <c r="ES47" s="196"/>
      <c r="ET47" s="196"/>
      <c r="EU47" s="74">
        <f t="shared" si="25"/>
        <v>18.559999999999999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8.76</v>
      </c>
      <c r="GL47" s="196"/>
      <c r="GM47" s="74">
        <f t="shared" si="38"/>
        <v>8.76</v>
      </c>
      <c r="GN47" s="74">
        <f t="shared" si="39"/>
        <v>0</v>
      </c>
      <c r="GO47" s="196">
        <v>2.58</v>
      </c>
      <c r="GP47" s="196"/>
      <c r="GQ47" s="74">
        <f t="shared" si="40"/>
        <v>2.58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1.67</v>
      </c>
      <c r="HF47" s="196"/>
      <c r="HG47" s="74">
        <f t="shared" si="48"/>
        <v>1.67</v>
      </c>
      <c r="HH47" s="74">
        <f t="shared" si="48"/>
        <v>0</v>
      </c>
      <c r="HI47" s="196">
        <v>1.44</v>
      </c>
      <c r="HJ47" s="196"/>
      <c r="HK47" s="74">
        <f t="shared" si="49"/>
        <v>1.44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0.44</v>
      </c>
      <c r="IH47" s="235"/>
      <c r="II47" s="211">
        <f t="shared" si="56"/>
        <v>0.44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>
        <v>3.09</v>
      </c>
      <c r="JN47" s="211"/>
      <c r="JO47" s="211">
        <f t="shared" si="65"/>
        <v>3.09</v>
      </c>
      <c r="JP47" s="211">
        <f t="shared" si="65"/>
        <v>0</v>
      </c>
      <c r="JQ47" s="211">
        <v>0</v>
      </c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4.12</v>
      </c>
      <c r="J48" s="71"/>
      <c r="K48" s="71"/>
      <c r="L48" s="71"/>
      <c r="M48" s="71">
        <f t="shared" si="2"/>
        <v>4.12</v>
      </c>
      <c r="N48" s="71">
        <f t="shared" si="2"/>
        <v>0</v>
      </c>
      <c r="O48" s="236">
        <v>0</v>
      </c>
      <c r="P48" s="237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15.46</v>
      </c>
      <c r="AH48" s="71"/>
      <c r="AI48" s="71"/>
      <c r="AJ48" s="71"/>
      <c r="AK48" s="71">
        <f t="shared" si="6"/>
        <v>15.46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18.559999999999999</v>
      </c>
      <c r="ER48" s="196"/>
      <c r="ES48" s="196"/>
      <c r="ET48" s="196"/>
      <c r="EU48" s="74">
        <f t="shared" si="25"/>
        <v>18.559999999999999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8.76</v>
      </c>
      <c r="GL48" s="196"/>
      <c r="GM48" s="74">
        <f t="shared" si="38"/>
        <v>8.76</v>
      </c>
      <c r="GN48" s="74">
        <f t="shared" si="39"/>
        <v>0</v>
      </c>
      <c r="GO48" s="196">
        <v>2.68</v>
      </c>
      <c r="GP48" s="196"/>
      <c r="GQ48" s="74">
        <f t="shared" si="40"/>
        <v>2.68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1.67</v>
      </c>
      <c r="HF48" s="196"/>
      <c r="HG48" s="74">
        <f t="shared" si="48"/>
        <v>1.67</v>
      </c>
      <c r="HH48" s="74">
        <f t="shared" si="48"/>
        <v>0</v>
      </c>
      <c r="HI48" s="196">
        <v>1.44</v>
      </c>
      <c r="HJ48" s="196"/>
      <c r="HK48" s="74">
        <f t="shared" si="49"/>
        <v>1.44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0.56000000000000005</v>
      </c>
      <c r="IH48" s="235"/>
      <c r="II48" s="211">
        <f t="shared" si="56"/>
        <v>0.56000000000000005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>
        <v>2.37</v>
      </c>
      <c r="JN48" s="211"/>
      <c r="JO48" s="211">
        <f t="shared" si="65"/>
        <v>2.37</v>
      </c>
      <c r="JP48" s="211">
        <f t="shared" si="65"/>
        <v>0</v>
      </c>
      <c r="JQ48" s="211">
        <v>0</v>
      </c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5.15</v>
      </c>
      <c r="J49" s="71"/>
      <c r="K49" s="71"/>
      <c r="L49" s="71"/>
      <c r="M49" s="71">
        <f t="shared" si="2"/>
        <v>5.15</v>
      </c>
      <c r="N49" s="71">
        <f t="shared" si="2"/>
        <v>0</v>
      </c>
      <c r="O49" s="236">
        <v>0</v>
      </c>
      <c r="P49" s="237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18.559999999999999</v>
      </c>
      <c r="ER49" s="196"/>
      <c r="ES49" s="196"/>
      <c r="ET49" s="196"/>
      <c r="EU49" s="74">
        <f t="shared" si="25"/>
        <v>18.559999999999999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8.76</v>
      </c>
      <c r="GL49" s="196"/>
      <c r="GM49" s="74">
        <f t="shared" si="38"/>
        <v>8.76</v>
      </c>
      <c r="GN49" s="74">
        <f t="shared" si="39"/>
        <v>0</v>
      </c>
      <c r="GO49" s="196">
        <v>2.68</v>
      </c>
      <c r="GP49" s="196"/>
      <c r="GQ49" s="74">
        <f t="shared" si="40"/>
        <v>2.68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1.67</v>
      </c>
      <c r="HF49" s="196"/>
      <c r="HG49" s="74">
        <f t="shared" si="48"/>
        <v>1.67</v>
      </c>
      <c r="HH49" s="74">
        <f t="shared" si="48"/>
        <v>0</v>
      </c>
      <c r="HI49" s="196">
        <v>1.44</v>
      </c>
      <c r="HJ49" s="196"/>
      <c r="HK49" s="74">
        <f t="shared" si="49"/>
        <v>1.44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0.67</v>
      </c>
      <c r="IH49" s="235"/>
      <c r="II49" s="211">
        <f t="shared" si="56"/>
        <v>0.67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>
        <v>3.61</v>
      </c>
      <c r="JN49" s="211"/>
      <c r="JO49" s="211">
        <f t="shared" si="65"/>
        <v>3.61</v>
      </c>
      <c r="JP49" s="211">
        <f t="shared" si="65"/>
        <v>0</v>
      </c>
      <c r="JQ49" s="211">
        <v>0</v>
      </c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</v>
      </c>
      <c r="P50" s="237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18.559999999999999</v>
      </c>
      <c r="ER50" s="196"/>
      <c r="ES50" s="196"/>
      <c r="ET50" s="196"/>
      <c r="EU50" s="74">
        <f t="shared" si="25"/>
        <v>18.559999999999999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8.76</v>
      </c>
      <c r="GL50" s="196"/>
      <c r="GM50" s="74">
        <f t="shared" si="38"/>
        <v>8.76</v>
      </c>
      <c r="GN50" s="74">
        <f t="shared" si="39"/>
        <v>0</v>
      </c>
      <c r="GO50" s="196">
        <v>2.68</v>
      </c>
      <c r="GP50" s="196"/>
      <c r="GQ50" s="74">
        <f t="shared" si="40"/>
        <v>2.68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1.67</v>
      </c>
      <c r="HF50" s="196"/>
      <c r="HG50" s="74">
        <f t="shared" si="48"/>
        <v>1.67</v>
      </c>
      <c r="HH50" s="74">
        <f t="shared" si="48"/>
        <v>0</v>
      </c>
      <c r="HI50" s="196">
        <v>1.44</v>
      </c>
      <c r="HJ50" s="196"/>
      <c r="HK50" s="74">
        <f t="shared" si="49"/>
        <v>1.44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0.77</v>
      </c>
      <c r="IH50" s="235"/>
      <c r="II50" s="211">
        <f t="shared" si="56"/>
        <v>0.77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>
        <v>0.52</v>
      </c>
      <c r="JN50" s="211"/>
      <c r="JO50" s="211">
        <f t="shared" si="65"/>
        <v>0.52</v>
      </c>
      <c r="JP50" s="211">
        <f t="shared" si="65"/>
        <v>0</v>
      </c>
      <c r="JQ50" s="211">
        <v>0.41</v>
      </c>
      <c r="JR50" s="211"/>
      <c r="JS50" s="211">
        <f t="shared" si="66"/>
        <v>0.41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</v>
      </c>
      <c r="P51" s="237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18.559999999999999</v>
      </c>
      <c r="ER51" s="196"/>
      <c r="ES51" s="196"/>
      <c r="ET51" s="196"/>
      <c r="EU51" s="74">
        <f t="shared" si="25"/>
        <v>18.559999999999999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8.76</v>
      </c>
      <c r="GL51" s="196"/>
      <c r="GM51" s="74">
        <f t="shared" si="38"/>
        <v>8.76</v>
      </c>
      <c r="GN51" s="74">
        <f t="shared" si="39"/>
        <v>0</v>
      </c>
      <c r="GO51" s="196">
        <v>2.99</v>
      </c>
      <c r="GP51" s="196"/>
      <c r="GQ51" s="74">
        <f t="shared" si="40"/>
        <v>2.99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1.67</v>
      </c>
      <c r="HF51" s="196"/>
      <c r="HG51" s="74">
        <f t="shared" si="48"/>
        <v>1.67</v>
      </c>
      <c r="HH51" s="74">
        <f t="shared" si="48"/>
        <v>0</v>
      </c>
      <c r="HI51" s="196">
        <v>1.44</v>
      </c>
      <c r="HJ51" s="196"/>
      <c r="HK51" s="74">
        <f t="shared" si="49"/>
        <v>1.44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0.88</v>
      </c>
      <c r="IH51" s="235"/>
      <c r="II51" s="211">
        <f t="shared" si="56"/>
        <v>0.88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>
        <v>1.03</v>
      </c>
      <c r="JN51" s="211"/>
      <c r="JO51" s="211">
        <f t="shared" si="65"/>
        <v>1.03</v>
      </c>
      <c r="JP51" s="211">
        <f t="shared" si="65"/>
        <v>0</v>
      </c>
      <c r="JQ51" s="211">
        <v>1.34</v>
      </c>
      <c r="JR51" s="211"/>
      <c r="JS51" s="211">
        <f t="shared" si="66"/>
        <v>1.34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</v>
      </c>
      <c r="P52" s="237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10.31</v>
      </c>
      <c r="AH52" s="71"/>
      <c r="AI52" s="71"/>
      <c r="AJ52" s="71"/>
      <c r="AK52" s="71">
        <f t="shared" si="6"/>
        <v>10.31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18.559999999999999</v>
      </c>
      <c r="ER52" s="196"/>
      <c r="ES52" s="196"/>
      <c r="ET52" s="196"/>
      <c r="EU52" s="74">
        <f t="shared" si="25"/>
        <v>18.559999999999999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8.76</v>
      </c>
      <c r="GL52" s="196"/>
      <c r="GM52" s="74">
        <f t="shared" si="38"/>
        <v>8.76</v>
      </c>
      <c r="GN52" s="74">
        <f t="shared" si="39"/>
        <v>0</v>
      </c>
      <c r="GO52" s="196">
        <v>3.3</v>
      </c>
      <c r="GP52" s="196"/>
      <c r="GQ52" s="74">
        <f t="shared" si="40"/>
        <v>3.3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1.67</v>
      </c>
      <c r="HF52" s="196"/>
      <c r="HG52" s="74">
        <f t="shared" si="48"/>
        <v>1.67</v>
      </c>
      <c r="HH52" s="74">
        <f t="shared" si="48"/>
        <v>0</v>
      </c>
      <c r="HI52" s="196">
        <v>1.44</v>
      </c>
      <c r="HJ52" s="196"/>
      <c r="HK52" s="74">
        <f t="shared" si="49"/>
        <v>1.44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0.88</v>
      </c>
      <c r="IH52" s="235"/>
      <c r="II52" s="211">
        <f t="shared" si="56"/>
        <v>0.88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>
        <v>0.31</v>
      </c>
      <c r="JN52" s="211"/>
      <c r="JO52" s="211">
        <f t="shared" si="65"/>
        <v>0.31</v>
      </c>
      <c r="JP52" s="211">
        <f t="shared" si="65"/>
        <v>0</v>
      </c>
      <c r="JQ52" s="211">
        <v>0</v>
      </c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</v>
      </c>
      <c r="P53" s="237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10.31</v>
      </c>
      <c r="AH53" s="71"/>
      <c r="AI53" s="71"/>
      <c r="AJ53" s="71"/>
      <c r="AK53" s="71">
        <f t="shared" si="6"/>
        <v>10.31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18.559999999999999</v>
      </c>
      <c r="ER53" s="196"/>
      <c r="ES53" s="196"/>
      <c r="ET53" s="196"/>
      <c r="EU53" s="74">
        <f t="shared" si="25"/>
        <v>18.559999999999999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8.76</v>
      </c>
      <c r="GL53" s="196"/>
      <c r="GM53" s="74">
        <f t="shared" si="38"/>
        <v>8.76</v>
      </c>
      <c r="GN53" s="74">
        <f t="shared" si="39"/>
        <v>0</v>
      </c>
      <c r="GO53" s="196">
        <v>3.3</v>
      </c>
      <c r="GP53" s="196"/>
      <c r="GQ53" s="74">
        <f t="shared" si="40"/>
        <v>3.3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1.67</v>
      </c>
      <c r="HF53" s="196"/>
      <c r="HG53" s="74">
        <f t="shared" si="48"/>
        <v>1.67</v>
      </c>
      <c r="HH53" s="74">
        <f t="shared" si="48"/>
        <v>0</v>
      </c>
      <c r="HI53" s="196">
        <v>1.44</v>
      </c>
      <c r="HJ53" s="196"/>
      <c r="HK53" s="74">
        <f t="shared" si="49"/>
        <v>1.44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0.88</v>
      </c>
      <c r="IH53" s="235"/>
      <c r="II53" s="211">
        <f t="shared" si="56"/>
        <v>0.88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>
        <v>4.12</v>
      </c>
      <c r="JN53" s="211"/>
      <c r="JO53" s="211">
        <f t="shared" si="65"/>
        <v>4.12</v>
      </c>
      <c r="JP53" s="211">
        <f t="shared" si="65"/>
        <v>0</v>
      </c>
      <c r="JQ53" s="211">
        <v>0</v>
      </c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</v>
      </c>
      <c r="P54" s="237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5.15</v>
      </c>
      <c r="AH54" s="71"/>
      <c r="AI54" s="71"/>
      <c r="AJ54" s="71"/>
      <c r="AK54" s="71">
        <f t="shared" si="6"/>
        <v>5.15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18.559999999999999</v>
      </c>
      <c r="ER54" s="196"/>
      <c r="ES54" s="196"/>
      <c r="ET54" s="196"/>
      <c r="EU54" s="74">
        <f t="shared" si="25"/>
        <v>18.559999999999999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8.76</v>
      </c>
      <c r="GL54" s="196"/>
      <c r="GM54" s="74">
        <f t="shared" si="38"/>
        <v>8.76</v>
      </c>
      <c r="GN54" s="74">
        <f t="shared" si="39"/>
        <v>0</v>
      </c>
      <c r="GO54" s="196">
        <v>3.51</v>
      </c>
      <c r="GP54" s="196"/>
      <c r="GQ54" s="74">
        <f t="shared" si="40"/>
        <v>3.51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1.67</v>
      </c>
      <c r="HF54" s="196"/>
      <c r="HG54" s="74">
        <f t="shared" si="48"/>
        <v>1.67</v>
      </c>
      <c r="HH54" s="74">
        <f t="shared" si="48"/>
        <v>0</v>
      </c>
      <c r="HI54" s="196">
        <v>1.44</v>
      </c>
      <c r="HJ54" s="196"/>
      <c r="HK54" s="74">
        <f t="shared" si="49"/>
        <v>1.44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0.88</v>
      </c>
      <c r="IH54" s="235"/>
      <c r="II54" s="211">
        <f t="shared" si="56"/>
        <v>0.88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>
        <v>1.65</v>
      </c>
      <c r="JN54" s="211"/>
      <c r="JO54" s="211">
        <f t="shared" si="65"/>
        <v>1.65</v>
      </c>
      <c r="JP54" s="211">
        <f t="shared" si="65"/>
        <v>0</v>
      </c>
      <c r="JQ54" s="211">
        <v>1.24</v>
      </c>
      <c r="JR54" s="211"/>
      <c r="JS54" s="211">
        <f t="shared" si="66"/>
        <v>1.24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9.2799999999999994</v>
      </c>
      <c r="J55" s="71"/>
      <c r="K55" s="71"/>
      <c r="L55" s="71"/>
      <c r="M55" s="71">
        <f t="shared" si="2"/>
        <v>9.2799999999999994</v>
      </c>
      <c r="N55" s="71">
        <f t="shared" si="2"/>
        <v>0</v>
      </c>
      <c r="O55" s="236">
        <v>0.21</v>
      </c>
      <c r="P55" s="237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18.559999999999999</v>
      </c>
      <c r="ER55" s="196"/>
      <c r="ES55" s="196"/>
      <c r="ET55" s="196"/>
      <c r="EU55" s="74">
        <f t="shared" si="25"/>
        <v>18.559999999999999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8.76</v>
      </c>
      <c r="GL55" s="196"/>
      <c r="GM55" s="74">
        <f t="shared" si="38"/>
        <v>8.76</v>
      </c>
      <c r="GN55" s="74">
        <f t="shared" si="39"/>
        <v>0</v>
      </c>
      <c r="GO55" s="196">
        <v>3.4</v>
      </c>
      <c r="GP55" s="196"/>
      <c r="GQ55" s="74">
        <f t="shared" si="40"/>
        <v>3.4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1.67</v>
      </c>
      <c r="HF55" s="196"/>
      <c r="HG55" s="74">
        <f t="shared" si="48"/>
        <v>1.67</v>
      </c>
      <c r="HH55" s="74">
        <f t="shared" si="48"/>
        <v>0</v>
      </c>
      <c r="HI55" s="196">
        <v>1.44</v>
      </c>
      <c r="HJ55" s="196"/>
      <c r="HK55" s="74">
        <f t="shared" si="49"/>
        <v>1.44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1</v>
      </c>
      <c r="IH55" s="235"/>
      <c r="II55" s="211">
        <f t="shared" si="56"/>
        <v>1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>
        <v>0</v>
      </c>
      <c r="JN55" s="211"/>
      <c r="JO55" s="211">
        <f t="shared" si="65"/>
        <v>0</v>
      </c>
      <c r="JP55" s="211">
        <f t="shared" si="65"/>
        <v>0</v>
      </c>
      <c r="JQ55" s="211">
        <v>1.24</v>
      </c>
      <c r="JR55" s="211"/>
      <c r="JS55" s="211">
        <f t="shared" si="66"/>
        <v>1.24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0.21</v>
      </c>
      <c r="P56" s="237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18.559999999999999</v>
      </c>
      <c r="ER56" s="196"/>
      <c r="ES56" s="196"/>
      <c r="ET56" s="196"/>
      <c r="EU56" s="74">
        <f t="shared" si="25"/>
        <v>18.559999999999999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8.76</v>
      </c>
      <c r="GL56" s="196"/>
      <c r="GM56" s="74">
        <f t="shared" si="38"/>
        <v>8.76</v>
      </c>
      <c r="GN56" s="74">
        <f t="shared" si="39"/>
        <v>0</v>
      </c>
      <c r="GO56" s="196">
        <v>3.51</v>
      </c>
      <c r="GP56" s="196"/>
      <c r="GQ56" s="74">
        <f t="shared" si="40"/>
        <v>3.51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1.67</v>
      </c>
      <c r="HF56" s="196"/>
      <c r="HG56" s="74">
        <f t="shared" si="48"/>
        <v>1.67</v>
      </c>
      <c r="HH56" s="74">
        <f t="shared" si="48"/>
        <v>0</v>
      </c>
      <c r="HI56" s="196">
        <v>1.44</v>
      </c>
      <c r="HJ56" s="196"/>
      <c r="HK56" s="74">
        <f t="shared" si="49"/>
        <v>1.44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1.1100000000000001</v>
      </c>
      <c r="IH56" s="235"/>
      <c r="II56" s="211">
        <f t="shared" si="56"/>
        <v>1.1100000000000001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>
        <v>2.99</v>
      </c>
      <c r="JN56" s="211"/>
      <c r="JO56" s="211">
        <f t="shared" si="65"/>
        <v>2.99</v>
      </c>
      <c r="JP56" s="211">
        <f t="shared" si="65"/>
        <v>0</v>
      </c>
      <c r="JQ56" s="211">
        <v>0</v>
      </c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0.21</v>
      </c>
      <c r="P57" s="237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6.19</v>
      </c>
      <c r="AH57" s="71"/>
      <c r="AI57" s="71"/>
      <c r="AJ57" s="71"/>
      <c r="AK57" s="71">
        <f t="shared" si="6"/>
        <v>6.19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18.559999999999999</v>
      </c>
      <c r="ER57" s="196"/>
      <c r="ES57" s="196"/>
      <c r="ET57" s="196"/>
      <c r="EU57" s="74">
        <f t="shared" si="25"/>
        <v>18.559999999999999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8.76</v>
      </c>
      <c r="GL57" s="196"/>
      <c r="GM57" s="74">
        <f t="shared" si="38"/>
        <v>8.76</v>
      </c>
      <c r="GN57" s="74">
        <f t="shared" si="39"/>
        <v>0</v>
      </c>
      <c r="GO57" s="196">
        <v>3.71</v>
      </c>
      <c r="GP57" s="196"/>
      <c r="GQ57" s="74">
        <f t="shared" si="40"/>
        <v>3.71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1.67</v>
      </c>
      <c r="HF57" s="196"/>
      <c r="HG57" s="74">
        <f t="shared" si="48"/>
        <v>1.67</v>
      </c>
      <c r="HH57" s="74">
        <f t="shared" si="48"/>
        <v>0</v>
      </c>
      <c r="HI57" s="196">
        <v>1.44</v>
      </c>
      <c r="HJ57" s="196"/>
      <c r="HK57" s="74">
        <f t="shared" si="49"/>
        <v>1.44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1.22</v>
      </c>
      <c r="IH57" s="235"/>
      <c r="II57" s="211">
        <f t="shared" si="56"/>
        <v>1.22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>
        <v>9.3800000000000008</v>
      </c>
      <c r="JN57" s="211"/>
      <c r="JO57" s="211">
        <f t="shared" si="65"/>
        <v>9.3800000000000008</v>
      </c>
      <c r="JP57" s="211">
        <f t="shared" si="65"/>
        <v>0</v>
      </c>
      <c r="JQ57" s="211">
        <v>0</v>
      </c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0.21</v>
      </c>
      <c r="P58" s="237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6.19</v>
      </c>
      <c r="AH58" s="71"/>
      <c r="AI58" s="71"/>
      <c r="AJ58" s="71"/>
      <c r="AK58" s="71">
        <f t="shared" si="6"/>
        <v>6.19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18.559999999999999</v>
      </c>
      <c r="ER58" s="196"/>
      <c r="ES58" s="196"/>
      <c r="ET58" s="196"/>
      <c r="EU58" s="74">
        <f t="shared" si="25"/>
        <v>18.559999999999999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8.76</v>
      </c>
      <c r="GL58" s="196"/>
      <c r="GM58" s="74">
        <f t="shared" si="38"/>
        <v>8.76</v>
      </c>
      <c r="GN58" s="74">
        <f t="shared" si="39"/>
        <v>0</v>
      </c>
      <c r="GO58" s="196">
        <v>3.71</v>
      </c>
      <c r="GP58" s="196"/>
      <c r="GQ58" s="74">
        <f t="shared" si="40"/>
        <v>3.71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1.67</v>
      </c>
      <c r="HF58" s="196"/>
      <c r="HG58" s="74">
        <f t="shared" si="48"/>
        <v>1.67</v>
      </c>
      <c r="HH58" s="74">
        <f t="shared" si="48"/>
        <v>0</v>
      </c>
      <c r="HI58" s="196">
        <v>1.44</v>
      </c>
      <c r="HJ58" s="196"/>
      <c r="HK58" s="74">
        <f t="shared" si="49"/>
        <v>1.44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1.33</v>
      </c>
      <c r="IH58" s="235"/>
      <c r="II58" s="211">
        <f t="shared" si="56"/>
        <v>1.33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>
        <v>5.15</v>
      </c>
      <c r="JN58" s="211"/>
      <c r="JO58" s="211">
        <f t="shared" si="65"/>
        <v>5.15</v>
      </c>
      <c r="JP58" s="211">
        <f t="shared" si="65"/>
        <v>0</v>
      </c>
      <c r="JQ58" s="211">
        <v>0</v>
      </c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0.41</v>
      </c>
      <c r="P59" s="237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18.559999999999999</v>
      </c>
      <c r="ER59" s="196"/>
      <c r="ES59" s="196"/>
      <c r="ET59" s="196"/>
      <c r="EU59" s="74">
        <f t="shared" si="25"/>
        <v>18.559999999999999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8.76</v>
      </c>
      <c r="GL59" s="196"/>
      <c r="GM59" s="74">
        <f t="shared" si="38"/>
        <v>8.76</v>
      </c>
      <c r="GN59" s="74">
        <f t="shared" si="39"/>
        <v>0</v>
      </c>
      <c r="GO59" s="196">
        <v>3.3</v>
      </c>
      <c r="GP59" s="196"/>
      <c r="GQ59" s="74">
        <f t="shared" si="40"/>
        <v>3.3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1.67</v>
      </c>
      <c r="HF59" s="196"/>
      <c r="HG59" s="74">
        <f t="shared" si="48"/>
        <v>1.67</v>
      </c>
      <c r="HH59" s="74">
        <f t="shared" si="48"/>
        <v>0</v>
      </c>
      <c r="HI59" s="196">
        <v>1.44</v>
      </c>
      <c r="HJ59" s="196"/>
      <c r="HK59" s="74">
        <f t="shared" si="49"/>
        <v>1.44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2.2200000000000002</v>
      </c>
      <c r="IH59" s="235"/>
      <c r="II59" s="211">
        <f t="shared" si="56"/>
        <v>2.2200000000000002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>
        <v>2.4700000000000002</v>
      </c>
      <c r="JN59" s="211"/>
      <c r="JO59" s="211">
        <f t="shared" si="65"/>
        <v>2.4700000000000002</v>
      </c>
      <c r="JP59" s="211">
        <f t="shared" si="65"/>
        <v>0</v>
      </c>
      <c r="JQ59" s="211">
        <v>0</v>
      </c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0.41</v>
      </c>
      <c r="P60" s="237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18.559999999999999</v>
      </c>
      <c r="ER60" s="196"/>
      <c r="ES60" s="196"/>
      <c r="ET60" s="196"/>
      <c r="EU60" s="74">
        <f t="shared" si="25"/>
        <v>18.559999999999999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8.76</v>
      </c>
      <c r="GL60" s="196"/>
      <c r="GM60" s="74">
        <f t="shared" si="38"/>
        <v>8.76</v>
      </c>
      <c r="GN60" s="74">
        <f t="shared" si="39"/>
        <v>0</v>
      </c>
      <c r="GO60" s="196">
        <v>3.4</v>
      </c>
      <c r="GP60" s="196"/>
      <c r="GQ60" s="74">
        <f t="shared" si="40"/>
        <v>3.4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1.67</v>
      </c>
      <c r="HF60" s="196"/>
      <c r="HG60" s="74">
        <f t="shared" si="48"/>
        <v>1.67</v>
      </c>
      <c r="HH60" s="74">
        <f t="shared" si="48"/>
        <v>0</v>
      </c>
      <c r="HI60" s="196">
        <v>1.44</v>
      </c>
      <c r="HJ60" s="196"/>
      <c r="HK60" s="74">
        <f t="shared" si="49"/>
        <v>1.44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2</v>
      </c>
      <c r="IH60" s="235"/>
      <c r="II60" s="211">
        <f t="shared" si="56"/>
        <v>2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>
        <v>9.07</v>
      </c>
      <c r="JN60" s="211"/>
      <c r="JO60" s="211">
        <f t="shared" si="65"/>
        <v>9.07</v>
      </c>
      <c r="JP60" s="211">
        <f t="shared" si="65"/>
        <v>0</v>
      </c>
      <c r="JQ60" s="211">
        <v>0</v>
      </c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9.2799999999999994</v>
      </c>
      <c r="J61" s="71"/>
      <c r="K61" s="71"/>
      <c r="L61" s="71"/>
      <c r="M61" s="71">
        <f t="shared" si="2"/>
        <v>9.2799999999999994</v>
      </c>
      <c r="N61" s="71">
        <f t="shared" si="2"/>
        <v>0</v>
      </c>
      <c r="O61" s="236">
        <v>0.41</v>
      </c>
      <c r="P61" s="237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18.559999999999999</v>
      </c>
      <c r="ER61" s="196"/>
      <c r="ES61" s="196"/>
      <c r="ET61" s="196"/>
      <c r="EU61" s="74">
        <f t="shared" si="25"/>
        <v>18.559999999999999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8.76</v>
      </c>
      <c r="GL61" s="196"/>
      <c r="GM61" s="74">
        <f t="shared" si="38"/>
        <v>8.76</v>
      </c>
      <c r="GN61" s="74">
        <f t="shared" si="39"/>
        <v>0</v>
      </c>
      <c r="GO61" s="196">
        <v>3.3</v>
      </c>
      <c r="GP61" s="196"/>
      <c r="GQ61" s="74">
        <f t="shared" si="40"/>
        <v>3.3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</v>
      </c>
      <c r="HF61" s="196"/>
      <c r="HG61" s="74">
        <f t="shared" si="48"/>
        <v>1</v>
      </c>
      <c r="HH61" s="74">
        <f t="shared" si="48"/>
        <v>0</v>
      </c>
      <c r="HI61" s="196">
        <v>1.44</v>
      </c>
      <c r="HJ61" s="196"/>
      <c r="HK61" s="74">
        <f t="shared" si="49"/>
        <v>1.44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1.67</v>
      </c>
      <c r="IH61" s="235"/>
      <c r="II61" s="211">
        <f t="shared" si="56"/>
        <v>1.67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>
        <v>6.29</v>
      </c>
      <c r="JN61" s="211"/>
      <c r="JO61" s="211">
        <f t="shared" si="65"/>
        <v>6.29</v>
      </c>
      <c r="JP61" s="211">
        <f t="shared" si="65"/>
        <v>0</v>
      </c>
      <c r="JQ61" s="211">
        <v>0</v>
      </c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0.41</v>
      </c>
      <c r="P62" s="237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18.559999999999999</v>
      </c>
      <c r="ER62" s="196"/>
      <c r="ES62" s="196"/>
      <c r="ET62" s="196"/>
      <c r="EU62" s="74">
        <f t="shared" si="25"/>
        <v>18.559999999999999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8.76</v>
      </c>
      <c r="GL62" s="196"/>
      <c r="GM62" s="74">
        <f t="shared" si="38"/>
        <v>8.76</v>
      </c>
      <c r="GN62" s="74">
        <f t="shared" si="39"/>
        <v>0</v>
      </c>
      <c r="GO62" s="196">
        <v>3.4</v>
      </c>
      <c r="GP62" s="196"/>
      <c r="GQ62" s="74">
        <f t="shared" si="40"/>
        <v>3.4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</v>
      </c>
      <c r="HF62" s="196"/>
      <c r="HG62" s="74">
        <f t="shared" si="48"/>
        <v>1</v>
      </c>
      <c r="HH62" s="74">
        <f t="shared" si="48"/>
        <v>0</v>
      </c>
      <c r="HI62" s="196">
        <v>1.44</v>
      </c>
      <c r="HJ62" s="196"/>
      <c r="HK62" s="74">
        <f t="shared" si="49"/>
        <v>1.44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1.67</v>
      </c>
      <c r="IH62" s="235"/>
      <c r="II62" s="211">
        <f t="shared" si="56"/>
        <v>1.67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>
        <v>2.16</v>
      </c>
      <c r="JN62" s="211"/>
      <c r="JO62" s="211">
        <f t="shared" si="65"/>
        <v>2.16</v>
      </c>
      <c r="JP62" s="211">
        <f t="shared" si="65"/>
        <v>0</v>
      </c>
      <c r="JQ62" s="211">
        <v>0</v>
      </c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0.93</v>
      </c>
      <c r="P63" s="237"/>
      <c r="Q63" s="74"/>
      <c r="R63" s="71"/>
      <c r="S63" s="71">
        <f t="shared" si="3"/>
        <v>0.93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5.15</v>
      </c>
      <c r="AH63" s="71"/>
      <c r="AI63" s="71"/>
      <c r="AJ63" s="71"/>
      <c r="AK63" s="71">
        <f t="shared" si="6"/>
        <v>5.15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18.559999999999999</v>
      </c>
      <c r="ER63" s="196"/>
      <c r="ES63" s="196"/>
      <c r="ET63" s="196"/>
      <c r="EU63" s="74">
        <f t="shared" si="25"/>
        <v>18.559999999999999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8.76</v>
      </c>
      <c r="GL63" s="196"/>
      <c r="GM63" s="74">
        <f t="shared" si="38"/>
        <v>8.76</v>
      </c>
      <c r="GN63" s="74">
        <f t="shared" si="39"/>
        <v>0</v>
      </c>
      <c r="GO63" s="196">
        <v>2.99</v>
      </c>
      <c r="GP63" s="196"/>
      <c r="GQ63" s="74">
        <f t="shared" si="40"/>
        <v>2.99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</v>
      </c>
      <c r="HF63" s="196"/>
      <c r="HG63" s="74">
        <f t="shared" si="48"/>
        <v>1</v>
      </c>
      <c r="HH63" s="74">
        <f t="shared" si="48"/>
        <v>0</v>
      </c>
      <c r="HI63" s="196">
        <v>1.24</v>
      </c>
      <c r="HJ63" s="196"/>
      <c r="HK63" s="74">
        <f t="shared" si="49"/>
        <v>1.24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1</v>
      </c>
      <c r="IH63" s="235"/>
      <c r="II63" s="211">
        <f t="shared" si="56"/>
        <v>1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>
        <v>0.62</v>
      </c>
      <c r="JN63" s="211"/>
      <c r="JO63" s="211">
        <f t="shared" si="65"/>
        <v>0.62</v>
      </c>
      <c r="JP63" s="211">
        <f t="shared" si="65"/>
        <v>0</v>
      </c>
      <c r="JQ63" s="211">
        <v>0</v>
      </c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0.93</v>
      </c>
      <c r="P64" s="237"/>
      <c r="Q64" s="74"/>
      <c r="R64" s="71"/>
      <c r="S64" s="71">
        <f t="shared" si="3"/>
        <v>0.93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5.15</v>
      </c>
      <c r="AH64" s="71"/>
      <c r="AI64" s="71"/>
      <c r="AJ64" s="71"/>
      <c r="AK64" s="71">
        <f t="shared" si="6"/>
        <v>5.15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18.559999999999999</v>
      </c>
      <c r="ER64" s="196"/>
      <c r="ES64" s="196"/>
      <c r="ET64" s="196"/>
      <c r="EU64" s="74">
        <f t="shared" si="25"/>
        <v>18.559999999999999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8.76</v>
      </c>
      <c r="GL64" s="196"/>
      <c r="GM64" s="74">
        <f t="shared" si="38"/>
        <v>8.76</v>
      </c>
      <c r="GN64" s="74">
        <f t="shared" si="39"/>
        <v>0</v>
      </c>
      <c r="GO64" s="196">
        <v>2.89</v>
      </c>
      <c r="GP64" s="196"/>
      <c r="GQ64" s="74">
        <f t="shared" si="40"/>
        <v>2.89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</v>
      </c>
      <c r="HF64" s="196"/>
      <c r="HG64" s="74">
        <f t="shared" si="48"/>
        <v>1</v>
      </c>
      <c r="HH64" s="74">
        <f t="shared" si="48"/>
        <v>0</v>
      </c>
      <c r="HI64" s="196">
        <v>1.24</v>
      </c>
      <c r="HJ64" s="196"/>
      <c r="HK64" s="74">
        <f t="shared" si="49"/>
        <v>1.24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0.88</v>
      </c>
      <c r="IH64" s="235"/>
      <c r="II64" s="211">
        <f t="shared" si="56"/>
        <v>0.88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>
        <v>0.1</v>
      </c>
      <c r="JN64" s="211"/>
      <c r="JO64" s="211">
        <f t="shared" si="65"/>
        <v>0.1</v>
      </c>
      <c r="JP64" s="211">
        <f t="shared" si="65"/>
        <v>0</v>
      </c>
      <c r="JQ64" s="211">
        <v>0</v>
      </c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0.93</v>
      </c>
      <c r="P65" s="237"/>
      <c r="Q65" s="74"/>
      <c r="R65" s="71"/>
      <c r="S65" s="71">
        <f t="shared" si="3"/>
        <v>0.93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6.19</v>
      </c>
      <c r="AH65" s="71"/>
      <c r="AI65" s="71"/>
      <c r="AJ65" s="71"/>
      <c r="AK65" s="71">
        <f t="shared" si="6"/>
        <v>6.19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18.559999999999999</v>
      </c>
      <c r="ER65" s="196"/>
      <c r="ES65" s="196"/>
      <c r="ET65" s="196"/>
      <c r="EU65" s="74">
        <f t="shared" si="25"/>
        <v>18.559999999999999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8.76</v>
      </c>
      <c r="GL65" s="196"/>
      <c r="GM65" s="74">
        <f t="shared" si="38"/>
        <v>8.76</v>
      </c>
      <c r="GN65" s="74">
        <f t="shared" si="39"/>
        <v>0</v>
      </c>
      <c r="GO65" s="196">
        <v>2.89</v>
      </c>
      <c r="GP65" s="196"/>
      <c r="GQ65" s="74">
        <f t="shared" si="40"/>
        <v>2.89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</v>
      </c>
      <c r="HF65" s="196"/>
      <c r="HG65" s="74">
        <f t="shared" si="48"/>
        <v>1</v>
      </c>
      <c r="HH65" s="74">
        <f t="shared" si="48"/>
        <v>0</v>
      </c>
      <c r="HI65" s="196">
        <v>1.24</v>
      </c>
      <c r="HJ65" s="196"/>
      <c r="HK65" s="74">
        <f t="shared" si="49"/>
        <v>1.24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1.67</v>
      </c>
      <c r="IH65" s="235"/>
      <c r="II65" s="211">
        <f t="shared" si="56"/>
        <v>1.67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>
        <v>2.78</v>
      </c>
      <c r="JN65" s="211"/>
      <c r="JO65" s="211">
        <f t="shared" si="65"/>
        <v>2.78</v>
      </c>
      <c r="JP65" s="211">
        <f t="shared" si="65"/>
        <v>0</v>
      </c>
      <c r="JQ65" s="211">
        <v>0</v>
      </c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0.93</v>
      </c>
      <c r="P66" s="237"/>
      <c r="Q66" s="74"/>
      <c r="R66" s="71"/>
      <c r="S66" s="71">
        <f t="shared" si="3"/>
        <v>0.93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6.19</v>
      </c>
      <c r="AH66" s="71"/>
      <c r="AI66" s="71"/>
      <c r="AJ66" s="71"/>
      <c r="AK66" s="71">
        <f t="shared" si="6"/>
        <v>6.19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18.559999999999999</v>
      </c>
      <c r="ER66" s="196"/>
      <c r="ES66" s="196"/>
      <c r="ET66" s="196"/>
      <c r="EU66" s="74">
        <f t="shared" si="25"/>
        <v>18.559999999999999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8.76</v>
      </c>
      <c r="GL66" s="196"/>
      <c r="GM66" s="74">
        <f t="shared" si="38"/>
        <v>8.76</v>
      </c>
      <c r="GN66" s="74">
        <f t="shared" si="39"/>
        <v>0</v>
      </c>
      <c r="GO66" s="196">
        <v>3.3</v>
      </c>
      <c r="GP66" s="196"/>
      <c r="GQ66" s="74">
        <f t="shared" si="40"/>
        <v>3.3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</v>
      </c>
      <c r="HF66" s="196"/>
      <c r="HG66" s="74">
        <f t="shared" si="48"/>
        <v>1</v>
      </c>
      <c r="HH66" s="74">
        <f t="shared" si="48"/>
        <v>0</v>
      </c>
      <c r="HI66" s="196">
        <v>1.24</v>
      </c>
      <c r="HJ66" s="196"/>
      <c r="HK66" s="74">
        <f t="shared" si="49"/>
        <v>1.24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1.67</v>
      </c>
      <c r="IH66" s="235"/>
      <c r="II66" s="211">
        <f t="shared" si="56"/>
        <v>1.67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>
        <v>7.11</v>
      </c>
      <c r="JN66" s="211"/>
      <c r="JO66" s="211">
        <f t="shared" si="65"/>
        <v>7.11</v>
      </c>
      <c r="JP66" s="211">
        <f t="shared" si="65"/>
        <v>0</v>
      </c>
      <c r="JQ66" s="211">
        <v>0</v>
      </c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0.93</v>
      </c>
      <c r="P67" s="237"/>
      <c r="Q67" s="74"/>
      <c r="R67" s="71"/>
      <c r="S67" s="71">
        <f t="shared" si="3"/>
        <v>0.93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18.559999999999999</v>
      </c>
      <c r="ER67" s="196"/>
      <c r="ES67" s="196"/>
      <c r="ET67" s="196"/>
      <c r="EU67" s="74">
        <f t="shared" si="25"/>
        <v>18.559999999999999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7.22</v>
      </c>
      <c r="GL67" s="196"/>
      <c r="GM67" s="74">
        <f t="shared" si="38"/>
        <v>7.22</v>
      </c>
      <c r="GN67" s="74">
        <f t="shared" si="39"/>
        <v>0</v>
      </c>
      <c r="GO67" s="196">
        <v>2.78</v>
      </c>
      <c r="GP67" s="196"/>
      <c r="GQ67" s="74">
        <f t="shared" si="40"/>
        <v>2.78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</v>
      </c>
      <c r="HF67" s="196"/>
      <c r="HG67" s="74">
        <f t="shared" si="48"/>
        <v>1</v>
      </c>
      <c r="HH67" s="74">
        <f t="shared" si="48"/>
        <v>0</v>
      </c>
      <c r="HI67" s="196">
        <v>1.24</v>
      </c>
      <c r="HJ67" s="196"/>
      <c r="HK67" s="74">
        <f t="shared" si="49"/>
        <v>1.24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1.33</v>
      </c>
      <c r="IH67" s="235"/>
      <c r="II67" s="211">
        <f t="shared" si="56"/>
        <v>1.33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>
        <v>0</v>
      </c>
      <c r="JN67" s="211"/>
      <c r="JO67" s="211">
        <f t="shared" si="65"/>
        <v>0</v>
      </c>
      <c r="JP67" s="211">
        <f t="shared" si="65"/>
        <v>0</v>
      </c>
      <c r="JQ67" s="211">
        <v>1.24</v>
      </c>
      <c r="JR67" s="211"/>
      <c r="JS67" s="211">
        <f t="shared" si="66"/>
        <v>1.24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9.2799999999999994</v>
      </c>
      <c r="J68" s="71"/>
      <c r="K68" s="71"/>
      <c r="L68" s="71"/>
      <c r="M68" s="71">
        <f t="shared" si="2"/>
        <v>9.2799999999999994</v>
      </c>
      <c r="N68" s="71">
        <f t="shared" si="2"/>
        <v>0</v>
      </c>
      <c r="O68" s="236">
        <v>0.93</v>
      </c>
      <c r="P68" s="237"/>
      <c r="Q68" s="74"/>
      <c r="R68" s="71"/>
      <c r="S68" s="71">
        <f t="shared" si="3"/>
        <v>0.93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18.559999999999999</v>
      </c>
      <c r="ER68" s="196"/>
      <c r="ES68" s="196"/>
      <c r="ET68" s="196"/>
      <c r="EU68" s="74">
        <f t="shared" si="25"/>
        <v>18.559999999999999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7.22</v>
      </c>
      <c r="GL68" s="196"/>
      <c r="GM68" s="74">
        <f t="shared" si="38"/>
        <v>7.22</v>
      </c>
      <c r="GN68" s="74">
        <f t="shared" si="39"/>
        <v>0</v>
      </c>
      <c r="GO68" s="196">
        <v>2.68</v>
      </c>
      <c r="GP68" s="196"/>
      <c r="GQ68" s="74">
        <f t="shared" si="40"/>
        <v>2.68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</v>
      </c>
      <c r="HF68" s="196"/>
      <c r="HG68" s="74">
        <f t="shared" si="48"/>
        <v>1</v>
      </c>
      <c r="HH68" s="74">
        <f t="shared" si="48"/>
        <v>0</v>
      </c>
      <c r="HI68" s="196">
        <v>1.24</v>
      </c>
      <c r="HJ68" s="196"/>
      <c r="HK68" s="74">
        <f t="shared" si="49"/>
        <v>1.24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1.33</v>
      </c>
      <c r="IH68" s="235"/>
      <c r="II68" s="211">
        <f t="shared" si="56"/>
        <v>1.33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>
        <v>0</v>
      </c>
      <c r="JN68" s="211"/>
      <c r="JO68" s="211">
        <f t="shared" si="65"/>
        <v>0</v>
      </c>
      <c r="JP68" s="211">
        <f t="shared" si="65"/>
        <v>0</v>
      </c>
      <c r="JQ68" s="211">
        <v>0</v>
      </c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0.93</v>
      </c>
      <c r="P69" s="237"/>
      <c r="Q69" s="74"/>
      <c r="R69" s="71"/>
      <c r="S69" s="71">
        <f t="shared" si="3"/>
        <v>0.93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18.559999999999999</v>
      </c>
      <c r="ER69" s="196"/>
      <c r="ES69" s="196"/>
      <c r="ET69" s="196"/>
      <c r="EU69" s="74">
        <f t="shared" si="25"/>
        <v>18.559999999999999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7.22</v>
      </c>
      <c r="GL69" s="196"/>
      <c r="GM69" s="74">
        <f t="shared" si="38"/>
        <v>7.22</v>
      </c>
      <c r="GN69" s="74">
        <f t="shared" si="39"/>
        <v>0</v>
      </c>
      <c r="GO69" s="196">
        <v>2.4700000000000002</v>
      </c>
      <c r="GP69" s="196"/>
      <c r="GQ69" s="74">
        <f t="shared" si="40"/>
        <v>2.4700000000000002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</v>
      </c>
      <c r="HF69" s="196"/>
      <c r="HG69" s="74">
        <f t="shared" si="48"/>
        <v>1</v>
      </c>
      <c r="HH69" s="74">
        <f t="shared" si="48"/>
        <v>0</v>
      </c>
      <c r="HI69" s="196">
        <v>1.24</v>
      </c>
      <c r="HJ69" s="196"/>
      <c r="HK69" s="74">
        <f t="shared" si="49"/>
        <v>1.24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1</v>
      </c>
      <c r="IH69" s="235"/>
      <c r="II69" s="211">
        <f t="shared" si="56"/>
        <v>1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>
        <v>1.75</v>
      </c>
      <c r="JN69" s="211"/>
      <c r="JO69" s="211">
        <f t="shared" si="65"/>
        <v>1.75</v>
      </c>
      <c r="JP69" s="211">
        <f t="shared" si="65"/>
        <v>0</v>
      </c>
      <c r="JQ69" s="211">
        <v>0</v>
      </c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0.93</v>
      </c>
      <c r="P70" s="237"/>
      <c r="Q70" s="74"/>
      <c r="R70" s="71"/>
      <c r="S70" s="71">
        <f t="shared" si="3"/>
        <v>0.93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8.25</v>
      </c>
      <c r="AH70" s="71"/>
      <c r="AI70" s="71"/>
      <c r="AJ70" s="71"/>
      <c r="AK70" s="71">
        <f t="shared" si="6"/>
        <v>8.25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18.559999999999999</v>
      </c>
      <c r="ER70" s="196"/>
      <c r="ES70" s="196"/>
      <c r="ET70" s="196"/>
      <c r="EU70" s="74">
        <f t="shared" si="25"/>
        <v>18.559999999999999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7.22</v>
      </c>
      <c r="GL70" s="196"/>
      <c r="GM70" s="74">
        <f t="shared" si="38"/>
        <v>7.22</v>
      </c>
      <c r="GN70" s="74">
        <f t="shared" si="39"/>
        <v>0</v>
      </c>
      <c r="GO70" s="196">
        <v>2.68</v>
      </c>
      <c r="GP70" s="196"/>
      <c r="GQ70" s="74">
        <f t="shared" si="40"/>
        <v>2.68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</v>
      </c>
      <c r="HF70" s="196"/>
      <c r="HG70" s="74">
        <f t="shared" si="48"/>
        <v>1</v>
      </c>
      <c r="HH70" s="74">
        <f t="shared" si="48"/>
        <v>0</v>
      </c>
      <c r="HI70" s="196">
        <v>1.24</v>
      </c>
      <c r="HJ70" s="196"/>
      <c r="HK70" s="74">
        <f t="shared" si="49"/>
        <v>1.24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1</v>
      </c>
      <c r="IH70" s="235"/>
      <c r="II70" s="211">
        <f t="shared" si="56"/>
        <v>1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>
        <v>0</v>
      </c>
      <c r="JN70" s="211"/>
      <c r="JO70" s="211">
        <f t="shared" si="65"/>
        <v>0</v>
      </c>
      <c r="JP70" s="211">
        <f t="shared" si="65"/>
        <v>0</v>
      </c>
      <c r="JQ70" s="211">
        <v>0</v>
      </c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0.93</v>
      </c>
      <c r="P71" s="237"/>
      <c r="Q71" s="74"/>
      <c r="R71" s="71"/>
      <c r="S71" s="71">
        <f t="shared" si="3"/>
        <v>0.93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15.46</v>
      </c>
      <c r="AH71" s="71"/>
      <c r="AI71" s="71"/>
      <c r="AJ71" s="71"/>
      <c r="AK71" s="71">
        <f t="shared" si="6"/>
        <v>15.46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18.559999999999999</v>
      </c>
      <c r="ER71" s="196"/>
      <c r="ES71" s="196"/>
      <c r="ET71" s="196"/>
      <c r="EU71" s="74">
        <f t="shared" si="25"/>
        <v>18.559999999999999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7.22</v>
      </c>
      <c r="GL71" s="196"/>
      <c r="GM71" s="74">
        <f t="shared" si="38"/>
        <v>7.22</v>
      </c>
      <c r="GN71" s="74">
        <f t="shared" si="39"/>
        <v>0</v>
      </c>
      <c r="GO71" s="196">
        <v>2.4700000000000002</v>
      </c>
      <c r="GP71" s="196"/>
      <c r="GQ71" s="74">
        <f t="shared" si="40"/>
        <v>2.4700000000000002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</v>
      </c>
      <c r="HF71" s="196"/>
      <c r="HG71" s="74">
        <f t="shared" si="48"/>
        <v>1</v>
      </c>
      <c r="HH71" s="74">
        <f t="shared" si="48"/>
        <v>0</v>
      </c>
      <c r="HI71" s="196">
        <v>1.24</v>
      </c>
      <c r="HJ71" s="196"/>
      <c r="HK71" s="74">
        <f t="shared" si="49"/>
        <v>1.24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0.56000000000000005</v>
      </c>
      <c r="IH71" s="235"/>
      <c r="II71" s="211">
        <f t="shared" si="56"/>
        <v>0.56000000000000005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>
        <v>0</v>
      </c>
      <c r="JN71" s="211"/>
      <c r="JO71" s="211">
        <f t="shared" si="65"/>
        <v>0</v>
      </c>
      <c r="JP71" s="211">
        <f t="shared" si="65"/>
        <v>0</v>
      </c>
      <c r="JQ71" s="211">
        <v>0</v>
      </c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0.93</v>
      </c>
      <c r="P72" s="237"/>
      <c r="Q72" s="74"/>
      <c r="R72" s="71"/>
      <c r="S72" s="71">
        <f t="shared" si="3"/>
        <v>0.93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15.46</v>
      </c>
      <c r="AH72" s="71"/>
      <c r="AI72" s="71"/>
      <c r="AJ72" s="71"/>
      <c r="AK72" s="71">
        <f t="shared" si="6"/>
        <v>15.46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18.559999999999999</v>
      </c>
      <c r="ER72" s="196"/>
      <c r="ES72" s="196"/>
      <c r="ET72" s="196"/>
      <c r="EU72" s="74">
        <f t="shared" si="25"/>
        <v>18.559999999999999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7.22</v>
      </c>
      <c r="GL72" s="196"/>
      <c r="GM72" s="74">
        <f t="shared" si="38"/>
        <v>7.22</v>
      </c>
      <c r="GN72" s="74">
        <f t="shared" si="39"/>
        <v>0</v>
      </c>
      <c r="GO72" s="196">
        <v>2.16</v>
      </c>
      <c r="GP72" s="196"/>
      <c r="GQ72" s="74">
        <f t="shared" si="40"/>
        <v>2.16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</v>
      </c>
      <c r="HF72" s="196"/>
      <c r="HG72" s="74">
        <f t="shared" si="48"/>
        <v>1</v>
      </c>
      <c r="HH72" s="74">
        <f t="shared" si="48"/>
        <v>0</v>
      </c>
      <c r="HI72" s="196">
        <v>1.24</v>
      </c>
      <c r="HJ72" s="196"/>
      <c r="HK72" s="74">
        <f t="shared" si="49"/>
        <v>1.24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0.33</v>
      </c>
      <c r="IH72" s="235"/>
      <c r="II72" s="211">
        <f t="shared" si="56"/>
        <v>0.33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>
        <v>0</v>
      </c>
      <c r="JN72" s="211"/>
      <c r="JO72" s="211">
        <f t="shared" si="65"/>
        <v>0</v>
      </c>
      <c r="JP72" s="211">
        <f t="shared" si="65"/>
        <v>0</v>
      </c>
      <c r="JQ72" s="211">
        <v>0</v>
      </c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0.93</v>
      </c>
      <c r="P73" s="237"/>
      <c r="Q73" s="74"/>
      <c r="R73" s="71"/>
      <c r="S73" s="71">
        <f t="shared" si="3"/>
        <v>0.93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18.559999999999999</v>
      </c>
      <c r="ER73" s="196"/>
      <c r="ES73" s="196"/>
      <c r="ET73" s="196"/>
      <c r="EU73" s="74">
        <f t="shared" si="25"/>
        <v>18.559999999999999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7.22</v>
      </c>
      <c r="GL73" s="196"/>
      <c r="GM73" s="74">
        <f t="shared" si="38"/>
        <v>7.22</v>
      </c>
      <c r="GN73" s="74">
        <f t="shared" si="39"/>
        <v>0</v>
      </c>
      <c r="GO73" s="196">
        <v>1.96</v>
      </c>
      <c r="GP73" s="196"/>
      <c r="GQ73" s="74">
        <f t="shared" si="40"/>
        <v>1.96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</v>
      </c>
      <c r="HF73" s="196"/>
      <c r="HG73" s="74">
        <f t="shared" si="48"/>
        <v>1</v>
      </c>
      <c r="HH73" s="74">
        <f t="shared" si="48"/>
        <v>0</v>
      </c>
      <c r="HI73" s="196">
        <v>1.24</v>
      </c>
      <c r="HJ73" s="196"/>
      <c r="HK73" s="74">
        <f t="shared" si="49"/>
        <v>1.24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0.11</v>
      </c>
      <c r="IH73" s="235"/>
      <c r="II73" s="211">
        <f t="shared" si="56"/>
        <v>0.11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>
        <v>0</v>
      </c>
      <c r="JN73" s="211"/>
      <c r="JO73" s="211">
        <f t="shared" si="65"/>
        <v>0</v>
      </c>
      <c r="JP73" s="211">
        <f t="shared" si="65"/>
        <v>0</v>
      </c>
      <c r="JQ73" s="211">
        <v>0</v>
      </c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10.31</v>
      </c>
      <c r="J74" s="71"/>
      <c r="K74" s="71"/>
      <c r="L74" s="71"/>
      <c r="M74" s="71">
        <f t="shared" si="2"/>
        <v>10.31</v>
      </c>
      <c r="N74" s="71">
        <f t="shared" si="2"/>
        <v>0</v>
      </c>
      <c r="O74" s="236">
        <v>0.93</v>
      </c>
      <c r="P74" s="237"/>
      <c r="Q74" s="74"/>
      <c r="R74" s="71"/>
      <c r="S74" s="71">
        <f t="shared" si="3"/>
        <v>0.93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34.020000000000003</v>
      </c>
      <c r="ER74" s="196"/>
      <c r="ES74" s="196"/>
      <c r="ET74" s="196"/>
      <c r="EU74" s="74">
        <f t="shared" si="25"/>
        <v>34.020000000000003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7.22</v>
      </c>
      <c r="GL74" s="196"/>
      <c r="GM74" s="74">
        <f t="shared" si="38"/>
        <v>7.22</v>
      </c>
      <c r="GN74" s="74">
        <f t="shared" si="39"/>
        <v>0</v>
      </c>
      <c r="GO74" s="196">
        <v>1.65</v>
      </c>
      <c r="GP74" s="196"/>
      <c r="GQ74" s="74">
        <f t="shared" si="40"/>
        <v>1.65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</v>
      </c>
      <c r="HF74" s="196"/>
      <c r="HG74" s="74">
        <f t="shared" si="48"/>
        <v>1</v>
      </c>
      <c r="HH74" s="74">
        <f t="shared" si="48"/>
        <v>0</v>
      </c>
      <c r="HI74" s="196">
        <v>1.24</v>
      </c>
      <c r="HJ74" s="196"/>
      <c r="HK74" s="74">
        <f t="shared" si="49"/>
        <v>1.24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0.11</v>
      </c>
      <c r="IH74" s="235"/>
      <c r="II74" s="211">
        <f t="shared" si="56"/>
        <v>0.11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>
        <v>0</v>
      </c>
      <c r="JN74" s="211"/>
      <c r="JO74" s="211">
        <f t="shared" si="65"/>
        <v>0</v>
      </c>
      <c r="JP74" s="211">
        <f t="shared" si="65"/>
        <v>0</v>
      </c>
      <c r="JQ74" s="211">
        <v>0</v>
      </c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0.93</v>
      </c>
      <c r="P75" s="237"/>
      <c r="Q75" s="74"/>
      <c r="R75" s="71"/>
      <c r="S75" s="71">
        <f t="shared" si="3"/>
        <v>0.93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18.559999999999999</v>
      </c>
      <c r="ER75" s="196"/>
      <c r="ES75" s="196"/>
      <c r="ET75" s="196"/>
      <c r="EU75" s="74">
        <f t="shared" si="25"/>
        <v>18.559999999999999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8.25</v>
      </c>
      <c r="GL75" s="196"/>
      <c r="GM75" s="74">
        <f t="shared" si="38"/>
        <v>8.25</v>
      </c>
      <c r="GN75" s="74">
        <f t="shared" si="39"/>
        <v>0</v>
      </c>
      <c r="GO75" s="196">
        <v>1.55</v>
      </c>
      <c r="GP75" s="196"/>
      <c r="GQ75" s="74">
        <f t="shared" si="40"/>
        <v>1.55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</v>
      </c>
      <c r="HF75" s="196"/>
      <c r="HG75" s="74">
        <f t="shared" si="48"/>
        <v>1</v>
      </c>
      <c r="HH75" s="74">
        <f t="shared" si="48"/>
        <v>0</v>
      </c>
      <c r="HI75" s="196">
        <v>1.24</v>
      </c>
      <c r="HJ75" s="196"/>
      <c r="HK75" s="74">
        <f t="shared" si="49"/>
        <v>1.24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</v>
      </c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>
        <v>0</v>
      </c>
      <c r="JN75" s="211"/>
      <c r="JO75" s="211">
        <f t="shared" si="65"/>
        <v>0</v>
      </c>
      <c r="JP75" s="211">
        <f t="shared" si="65"/>
        <v>0</v>
      </c>
      <c r="JQ75" s="211">
        <v>0</v>
      </c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0.93</v>
      </c>
      <c r="P76" s="237"/>
      <c r="Q76" s="74"/>
      <c r="R76" s="71"/>
      <c r="S76" s="71">
        <f t="shared" ref="S76:T106" si="73">O76+Q76</f>
        <v>0.93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/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18.559999999999999</v>
      </c>
      <c r="ER76" s="196"/>
      <c r="ES76" s="196"/>
      <c r="ET76" s="196"/>
      <c r="EU76" s="74">
        <f t="shared" ref="EU76:EU106" si="95">EQ76+ES76</f>
        <v>18.559999999999999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8.25</v>
      </c>
      <c r="GL76" s="196"/>
      <c r="GM76" s="74">
        <f t="shared" ref="GM76:GM106" si="108">GK76</f>
        <v>8.25</v>
      </c>
      <c r="GN76" s="74">
        <f t="shared" ref="GN76:GN106" si="109">GL76</f>
        <v>0</v>
      </c>
      <c r="GO76" s="196">
        <v>1.44</v>
      </c>
      <c r="GP76" s="196"/>
      <c r="GQ76" s="74">
        <f t="shared" ref="GQ76:GQ106" si="110">GO76</f>
        <v>1.44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</v>
      </c>
      <c r="HF76" s="196"/>
      <c r="HG76" s="74">
        <f t="shared" ref="HG76:HH106" si="118">HE76</f>
        <v>1</v>
      </c>
      <c r="HH76" s="74">
        <f t="shared" si="118"/>
        <v>0</v>
      </c>
      <c r="HI76" s="196">
        <v>1.24</v>
      </c>
      <c r="HJ76" s="196"/>
      <c r="HK76" s="74">
        <f t="shared" ref="HK76:HL106" si="119">HI76</f>
        <v>1.24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>
        <v>0</v>
      </c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0</v>
      </c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0.93</v>
      </c>
      <c r="P77" s="237"/>
      <c r="Q77" s="74"/>
      <c r="R77" s="71"/>
      <c r="S77" s="71">
        <f t="shared" si="73"/>
        <v>0.93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30.93</v>
      </c>
      <c r="AH77" s="71"/>
      <c r="AI77" s="71"/>
      <c r="AJ77" s="71"/>
      <c r="AK77" s="71">
        <f t="shared" si="76"/>
        <v>30.93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/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18.559999999999999</v>
      </c>
      <c r="ER77" s="196"/>
      <c r="ES77" s="196"/>
      <c r="ET77" s="196"/>
      <c r="EU77" s="74">
        <f t="shared" si="95"/>
        <v>18.559999999999999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8.25</v>
      </c>
      <c r="GL77" s="196"/>
      <c r="GM77" s="74">
        <f t="shared" si="108"/>
        <v>8.25</v>
      </c>
      <c r="GN77" s="74">
        <f t="shared" si="109"/>
        <v>0</v>
      </c>
      <c r="GO77" s="196">
        <v>1.03</v>
      </c>
      <c r="GP77" s="196"/>
      <c r="GQ77" s="74">
        <f t="shared" si="110"/>
        <v>1.03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1</v>
      </c>
      <c r="HF77" s="196"/>
      <c r="HG77" s="74">
        <f t="shared" si="118"/>
        <v>1</v>
      </c>
      <c r="HH77" s="74">
        <f t="shared" si="118"/>
        <v>0</v>
      </c>
      <c r="HI77" s="196">
        <v>1.24</v>
      </c>
      <c r="HJ77" s="196"/>
      <c r="HK77" s="74">
        <f t="shared" si="119"/>
        <v>1.24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>
        <v>0</v>
      </c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>
        <v>0</v>
      </c>
      <c r="JN77" s="211"/>
      <c r="JO77" s="211">
        <f t="shared" si="135"/>
        <v>0</v>
      </c>
      <c r="JP77" s="211">
        <f t="shared" si="135"/>
        <v>0</v>
      </c>
      <c r="JQ77" s="211">
        <v>0</v>
      </c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0.93</v>
      </c>
      <c r="P78" s="237"/>
      <c r="Q78" s="74"/>
      <c r="R78" s="71"/>
      <c r="S78" s="71">
        <f t="shared" si="73"/>
        <v>0.93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30.93</v>
      </c>
      <c r="AH78" s="71"/>
      <c r="AI78" s="71"/>
      <c r="AJ78" s="71"/>
      <c r="AK78" s="71">
        <f t="shared" si="76"/>
        <v>30.93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/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18.559999999999999</v>
      </c>
      <c r="ER78" s="196"/>
      <c r="ES78" s="196"/>
      <c r="ET78" s="196"/>
      <c r="EU78" s="74">
        <f t="shared" si="95"/>
        <v>18.559999999999999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8.25</v>
      </c>
      <c r="GL78" s="196"/>
      <c r="GM78" s="74">
        <f t="shared" si="108"/>
        <v>8.25</v>
      </c>
      <c r="GN78" s="74">
        <f t="shared" si="109"/>
        <v>0</v>
      </c>
      <c r="GO78" s="196">
        <v>0.72</v>
      </c>
      <c r="GP78" s="196"/>
      <c r="GQ78" s="74">
        <f t="shared" si="110"/>
        <v>0.72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1</v>
      </c>
      <c r="HF78" s="196"/>
      <c r="HG78" s="74">
        <f t="shared" si="118"/>
        <v>1</v>
      </c>
      <c r="HH78" s="74">
        <f t="shared" si="118"/>
        <v>0</v>
      </c>
      <c r="HI78" s="196">
        <v>1.24</v>
      </c>
      <c r="HJ78" s="196"/>
      <c r="HK78" s="74">
        <f t="shared" si="119"/>
        <v>1.24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>
        <v>0</v>
      </c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>
        <v>0</v>
      </c>
      <c r="JN78" s="211"/>
      <c r="JO78" s="211">
        <f t="shared" si="135"/>
        <v>0</v>
      </c>
      <c r="JP78" s="211">
        <f t="shared" si="135"/>
        <v>0</v>
      </c>
      <c r="JQ78" s="211">
        <v>0</v>
      </c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0.41</v>
      </c>
      <c r="P79" s="237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25.77</v>
      </c>
      <c r="AH79" s="71"/>
      <c r="AI79" s="71"/>
      <c r="AJ79" s="71"/>
      <c r="AK79" s="71">
        <f t="shared" si="76"/>
        <v>25.77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/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18.559999999999999</v>
      </c>
      <c r="ER79" s="196"/>
      <c r="ES79" s="196"/>
      <c r="ET79" s="196"/>
      <c r="EU79" s="74">
        <f t="shared" si="95"/>
        <v>18.559999999999999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8.25</v>
      </c>
      <c r="GL79" s="196"/>
      <c r="GM79" s="74">
        <f t="shared" si="108"/>
        <v>8.25</v>
      </c>
      <c r="GN79" s="74">
        <f t="shared" si="109"/>
        <v>0</v>
      </c>
      <c r="GO79" s="196">
        <v>0.52</v>
      </c>
      <c r="GP79" s="196"/>
      <c r="GQ79" s="74">
        <f t="shared" si="110"/>
        <v>0.52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2.06</v>
      </c>
      <c r="HB79" s="196"/>
      <c r="HC79" s="74">
        <f t="shared" si="116"/>
        <v>2.06</v>
      </c>
      <c r="HD79" s="74">
        <f t="shared" si="117"/>
        <v>0</v>
      </c>
      <c r="HE79" s="196">
        <v>1</v>
      </c>
      <c r="HF79" s="196"/>
      <c r="HG79" s="74">
        <f t="shared" si="118"/>
        <v>1</v>
      </c>
      <c r="HH79" s="74">
        <f t="shared" si="118"/>
        <v>0</v>
      </c>
      <c r="HI79" s="196">
        <v>1.24</v>
      </c>
      <c r="HJ79" s="196"/>
      <c r="HK79" s="74">
        <f t="shared" si="119"/>
        <v>1.24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>
        <v>0</v>
      </c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1.33</v>
      </c>
      <c r="JF79" s="211"/>
      <c r="JG79" s="211">
        <f t="shared" si="133"/>
        <v>1.33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>
        <v>0</v>
      </c>
      <c r="JN79" s="211"/>
      <c r="JO79" s="211">
        <f t="shared" si="135"/>
        <v>0</v>
      </c>
      <c r="JP79" s="211">
        <f t="shared" si="135"/>
        <v>0</v>
      </c>
      <c r="JQ79" s="211">
        <v>0</v>
      </c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9.2799999999999994</v>
      </c>
      <c r="J80" s="71"/>
      <c r="K80" s="71"/>
      <c r="L80" s="71"/>
      <c r="M80" s="71">
        <f t="shared" si="72"/>
        <v>9.2799999999999994</v>
      </c>
      <c r="N80" s="71">
        <f t="shared" si="72"/>
        <v>0</v>
      </c>
      <c r="O80" s="236">
        <v>0.41</v>
      </c>
      <c r="P80" s="237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25.77</v>
      </c>
      <c r="AH80" s="71"/>
      <c r="AI80" s="71"/>
      <c r="AJ80" s="71"/>
      <c r="AK80" s="71">
        <f t="shared" si="76"/>
        <v>25.77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/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18.559999999999999</v>
      </c>
      <c r="ER80" s="196"/>
      <c r="ES80" s="196"/>
      <c r="ET80" s="196"/>
      <c r="EU80" s="74">
        <f t="shared" si="95"/>
        <v>18.559999999999999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8.25</v>
      </c>
      <c r="GL80" s="196"/>
      <c r="GM80" s="74">
        <f t="shared" si="108"/>
        <v>8.25</v>
      </c>
      <c r="GN80" s="74">
        <f t="shared" si="109"/>
        <v>0</v>
      </c>
      <c r="GO80" s="196">
        <v>0.31</v>
      </c>
      <c r="GP80" s="196"/>
      <c r="GQ80" s="74">
        <f t="shared" si="110"/>
        <v>0.31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2.06</v>
      </c>
      <c r="HB80" s="196"/>
      <c r="HC80" s="74">
        <f t="shared" si="116"/>
        <v>2.06</v>
      </c>
      <c r="HD80" s="74">
        <f t="shared" si="117"/>
        <v>0</v>
      </c>
      <c r="HE80" s="196">
        <v>1</v>
      </c>
      <c r="HF80" s="196"/>
      <c r="HG80" s="74">
        <f t="shared" si="118"/>
        <v>1</v>
      </c>
      <c r="HH80" s="74">
        <f t="shared" si="118"/>
        <v>0</v>
      </c>
      <c r="HI80" s="74">
        <v>1.24</v>
      </c>
      <c r="HJ80" s="74"/>
      <c r="HK80" s="74">
        <f t="shared" si="119"/>
        <v>1.24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>
        <v>0</v>
      </c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1.33</v>
      </c>
      <c r="JF80" s="211"/>
      <c r="JG80" s="211">
        <f t="shared" si="133"/>
        <v>1.33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>
        <v>0</v>
      </c>
      <c r="JN80" s="211"/>
      <c r="JO80" s="211">
        <f t="shared" si="135"/>
        <v>0</v>
      </c>
      <c r="JP80" s="211">
        <f t="shared" si="135"/>
        <v>0</v>
      </c>
      <c r="JQ80" s="21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0.21</v>
      </c>
      <c r="P81" s="237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/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18.559999999999999</v>
      </c>
      <c r="ER81" s="196"/>
      <c r="ES81" s="196"/>
      <c r="ET81" s="196"/>
      <c r="EU81" s="74">
        <f t="shared" si="95"/>
        <v>18.559999999999999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8.25</v>
      </c>
      <c r="GL81" s="196"/>
      <c r="GM81" s="74">
        <f t="shared" si="108"/>
        <v>8.25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2.06</v>
      </c>
      <c r="HB81" s="196"/>
      <c r="HC81" s="74">
        <f t="shared" si="116"/>
        <v>2.06</v>
      </c>
      <c r="HD81" s="74">
        <f t="shared" si="117"/>
        <v>0</v>
      </c>
      <c r="HE81" s="196">
        <v>1</v>
      </c>
      <c r="HF81" s="196"/>
      <c r="HG81" s="74">
        <f t="shared" si="118"/>
        <v>1</v>
      </c>
      <c r="HH81" s="74">
        <f t="shared" si="118"/>
        <v>0</v>
      </c>
      <c r="HI81" s="74">
        <v>1.24</v>
      </c>
      <c r="HJ81" s="74"/>
      <c r="HK81" s="74">
        <f t="shared" si="119"/>
        <v>1.24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>
        <v>0</v>
      </c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1.33</v>
      </c>
      <c r="JF81" s="211"/>
      <c r="JG81" s="211">
        <f t="shared" si="133"/>
        <v>1.33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>
        <v>0</v>
      </c>
      <c r="JN81" s="211"/>
      <c r="JO81" s="211">
        <f t="shared" si="135"/>
        <v>0</v>
      </c>
      <c r="JP81" s="211">
        <f t="shared" si="135"/>
        <v>0</v>
      </c>
      <c r="JQ81" s="21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0.21</v>
      </c>
      <c r="P82" s="237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/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18.559999999999999</v>
      </c>
      <c r="ER82" s="196"/>
      <c r="ES82" s="196"/>
      <c r="ET82" s="196"/>
      <c r="EU82" s="74">
        <f t="shared" si="95"/>
        <v>18.559999999999999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8.25</v>
      </c>
      <c r="GL82" s="196"/>
      <c r="GM82" s="74">
        <f t="shared" si="108"/>
        <v>8.25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2.06</v>
      </c>
      <c r="HB82" s="196"/>
      <c r="HC82" s="74">
        <f t="shared" si="116"/>
        <v>2.06</v>
      </c>
      <c r="HD82" s="74">
        <f t="shared" si="117"/>
        <v>0</v>
      </c>
      <c r="HE82" s="196">
        <v>1</v>
      </c>
      <c r="HF82" s="196"/>
      <c r="HG82" s="74">
        <f t="shared" si="118"/>
        <v>1</v>
      </c>
      <c r="HH82" s="74">
        <f t="shared" si="118"/>
        <v>0</v>
      </c>
      <c r="HI82" s="74">
        <v>1.24</v>
      </c>
      <c r="HJ82" s="74"/>
      <c r="HK82" s="74">
        <f t="shared" si="119"/>
        <v>1.24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>
        <v>0</v>
      </c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1.33</v>
      </c>
      <c r="JF82" s="211"/>
      <c r="JG82" s="211">
        <f t="shared" si="133"/>
        <v>1.33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>
        <v>0</v>
      </c>
      <c r="JN82" s="211"/>
      <c r="JO82" s="211">
        <f t="shared" si="135"/>
        <v>0</v>
      </c>
      <c r="JP82" s="211">
        <f t="shared" si="135"/>
        <v>0</v>
      </c>
      <c r="JQ82" s="21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0.21</v>
      </c>
      <c r="P83" s="237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/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18.559999999999999</v>
      </c>
      <c r="ER83" s="196"/>
      <c r="ES83" s="196"/>
      <c r="ET83" s="196"/>
      <c r="EU83" s="74">
        <f t="shared" si="95"/>
        <v>18.559999999999999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8.25</v>
      </c>
      <c r="GL83" s="196"/>
      <c r="GM83" s="74">
        <f t="shared" si="108"/>
        <v>8.25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4.12</v>
      </c>
      <c r="HB83" s="196"/>
      <c r="HC83" s="74">
        <f t="shared" si="116"/>
        <v>4.12</v>
      </c>
      <c r="HD83" s="74">
        <f t="shared" si="117"/>
        <v>0</v>
      </c>
      <c r="HE83" s="196">
        <v>1</v>
      </c>
      <c r="HF83" s="196"/>
      <c r="HG83" s="74">
        <f t="shared" si="118"/>
        <v>1</v>
      </c>
      <c r="HH83" s="74">
        <f t="shared" si="118"/>
        <v>0</v>
      </c>
      <c r="HI83" s="74">
        <v>1.24</v>
      </c>
      <c r="HJ83" s="74"/>
      <c r="HK83" s="74">
        <f t="shared" si="119"/>
        <v>1.24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>
        <v>0</v>
      </c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1.33</v>
      </c>
      <c r="JF83" s="211"/>
      <c r="JG83" s="211">
        <f t="shared" si="133"/>
        <v>1.33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>
        <v>0</v>
      </c>
      <c r="JN83" s="211"/>
      <c r="JO83" s="211">
        <f t="shared" si="135"/>
        <v>0</v>
      </c>
      <c r="JP83" s="211">
        <f t="shared" si="135"/>
        <v>0</v>
      </c>
      <c r="JQ83" s="21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0.21</v>
      </c>
      <c r="P84" s="237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/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18.559999999999999</v>
      </c>
      <c r="ER84" s="196"/>
      <c r="ES84" s="196"/>
      <c r="ET84" s="196"/>
      <c r="EU84" s="74">
        <f t="shared" si="95"/>
        <v>18.559999999999999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8.25</v>
      </c>
      <c r="GL84" s="196"/>
      <c r="GM84" s="74">
        <f t="shared" si="108"/>
        <v>8.25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4.12</v>
      </c>
      <c r="HB84" s="196"/>
      <c r="HC84" s="74">
        <f t="shared" si="116"/>
        <v>4.12</v>
      </c>
      <c r="HD84" s="74">
        <f t="shared" si="117"/>
        <v>0</v>
      </c>
      <c r="HE84" s="196">
        <v>1</v>
      </c>
      <c r="HF84" s="196"/>
      <c r="HG84" s="74">
        <f t="shared" si="118"/>
        <v>1</v>
      </c>
      <c r="HH84" s="74">
        <f t="shared" si="118"/>
        <v>0</v>
      </c>
      <c r="HI84" s="74">
        <v>1.24</v>
      </c>
      <c r="HJ84" s="74"/>
      <c r="HK84" s="74">
        <f t="shared" si="119"/>
        <v>1.24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>
        <v>0</v>
      </c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1.33</v>
      </c>
      <c r="JF84" s="211"/>
      <c r="JG84" s="211">
        <f t="shared" si="133"/>
        <v>1.33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>
        <v>0</v>
      </c>
      <c r="JN84" s="211"/>
      <c r="JO84" s="211">
        <f t="shared" si="135"/>
        <v>0</v>
      </c>
      <c r="JP84" s="211">
        <f t="shared" si="135"/>
        <v>0</v>
      </c>
      <c r="JQ84" s="21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0.21</v>
      </c>
      <c r="P85" s="237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30.93</v>
      </c>
      <c r="AH85" s="71"/>
      <c r="AI85" s="71"/>
      <c r="AJ85" s="71"/>
      <c r="AK85" s="71">
        <f t="shared" si="76"/>
        <v>30.93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6"/>
      <c r="CX85" s="236"/>
      <c r="CY85" s="71">
        <f t="shared" si="87"/>
        <v>0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/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18.559999999999999</v>
      </c>
      <c r="ER85" s="196"/>
      <c r="ES85" s="196"/>
      <c r="ET85" s="196"/>
      <c r="EU85" s="74">
        <f t="shared" si="95"/>
        <v>18.559999999999999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8.25</v>
      </c>
      <c r="GL85" s="196"/>
      <c r="GM85" s="74">
        <f t="shared" si="108"/>
        <v>8.25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6.19</v>
      </c>
      <c r="HB85" s="196"/>
      <c r="HC85" s="74">
        <f t="shared" si="116"/>
        <v>6.19</v>
      </c>
      <c r="HD85" s="74">
        <f t="shared" si="117"/>
        <v>0</v>
      </c>
      <c r="HE85" s="196">
        <v>1</v>
      </c>
      <c r="HF85" s="196"/>
      <c r="HG85" s="74">
        <f t="shared" si="118"/>
        <v>1</v>
      </c>
      <c r="HH85" s="74">
        <f t="shared" si="118"/>
        <v>0</v>
      </c>
      <c r="HI85" s="74">
        <v>1.24</v>
      </c>
      <c r="HJ85" s="74"/>
      <c r="HK85" s="74">
        <f t="shared" si="119"/>
        <v>1.24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>
        <v>0</v>
      </c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1.44</v>
      </c>
      <c r="JF85" s="211"/>
      <c r="JG85" s="211">
        <f t="shared" si="133"/>
        <v>1.44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0.21</v>
      </c>
      <c r="P86" s="237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6"/>
      <c r="CX86" s="236"/>
      <c r="CY86" s="71">
        <f t="shared" si="87"/>
        <v>0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/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18.559999999999999</v>
      </c>
      <c r="ER86" s="196"/>
      <c r="ES86" s="196"/>
      <c r="ET86" s="196"/>
      <c r="EU86" s="74">
        <f t="shared" si="95"/>
        <v>18.559999999999999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8.25</v>
      </c>
      <c r="GL86" s="196"/>
      <c r="GM86" s="74">
        <f t="shared" si="108"/>
        <v>8.25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6.19</v>
      </c>
      <c r="HB86" s="196"/>
      <c r="HC86" s="74">
        <f t="shared" si="116"/>
        <v>6.19</v>
      </c>
      <c r="HD86" s="74">
        <f t="shared" si="117"/>
        <v>0</v>
      </c>
      <c r="HE86" s="196">
        <v>1</v>
      </c>
      <c r="HF86" s="196"/>
      <c r="HG86" s="74">
        <f t="shared" si="118"/>
        <v>1</v>
      </c>
      <c r="HH86" s="74">
        <f t="shared" si="118"/>
        <v>0</v>
      </c>
      <c r="HI86" s="74">
        <v>1.24</v>
      </c>
      <c r="HJ86" s="74"/>
      <c r="HK86" s="74">
        <f t="shared" si="119"/>
        <v>1.24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>
        <v>0</v>
      </c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1.44</v>
      </c>
      <c r="JF86" s="211"/>
      <c r="JG86" s="211">
        <f t="shared" si="133"/>
        <v>1.44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0.21</v>
      </c>
      <c r="P87" s="237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5.15</v>
      </c>
      <c r="AT87" s="74"/>
      <c r="AU87" s="74"/>
      <c r="AV87" s="71"/>
      <c r="AW87" s="71">
        <f t="shared" si="78"/>
        <v>5.15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6"/>
      <c r="CX87" s="236"/>
      <c r="CY87" s="71">
        <f t="shared" si="87"/>
        <v>7.22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/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8.25</v>
      </c>
      <c r="GL87" s="196"/>
      <c r="GM87" s="74">
        <f t="shared" si="108"/>
        <v>8.25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10.31</v>
      </c>
      <c r="GX87" s="196"/>
      <c r="GY87" s="74">
        <f t="shared" si="114"/>
        <v>10.31</v>
      </c>
      <c r="GZ87" s="74">
        <f t="shared" si="115"/>
        <v>0</v>
      </c>
      <c r="HA87" s="196">
        <v>6.19</v>
      </c>
      <c r="HB87" s="196"/>
      <c r="HC87" s="74">
        <f t="shared" si="116"/>
        <v>6.19</v>
      </c>
      <c r="HD87" s="74">
        <f t="shared" si="117"/>
        <v>0</v>
      </c>
      <c r="HE87" s="196">
        <v>1</v>
      </c>
      <c r="HF87" s="196"/>
      <c r="HG87" s="74">
        <f t="shared" si="118"/>
        <v>1</v>
      </c>
      <c r="HH87" s="74">
        <f t="shared" si="118"/>
        <v>0</v>
      </c>
      <c r="HI87" s="74">
        <v>1.24</v>
      </c>
      <c r="HJ87" s="74"/>
      <c r="HK87" s="74">
        <f t="shared" si="119"/>
        <v>1.24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>
        <v>0</v>
      </c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1.44</v>
      </c>
      <c r="JF87" s="211"/>
      <c r="JG87" s="211">
        <f t="shared" si="133"/>
        <v>1.44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0.21</v>
      </c>
      <c r="P88" s="237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5.15</v>
      </c>
      <c r="AT88" s="74"/>
      <c r="AU88" s="74"/>
      <c r="AV88" s="71"/>
      <c r="AW88" s="71">
        <f t="shared" si="78"/>
        <v>5.15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6"/>
      <c r="CX88" s="236"/>
      <c r="CY88" s="71">
        <f t="shared" si="87"/>
        <v>7.22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/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8.25</v>
      </c>
      <c r="GL88" s="196"/>
      <c r="GM88" s="74">
        <f t="shared" si="108"/>
        <v>8.25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10.31</v>
      </c>
      <c r="GX88" s="196"/>
      <c r="GY88" s="74">
        <f t="shared" si="114"/>
        <v>10.31</v>
      </c>
      <c r="GZ88" s="74">
        <f t="shared" si="115"/>
        <v>0</v>
      </c>
      <c r="HA88" s="196">
        <v>6.19</v>
      </c>
      <c r="HB88" s="196"/>
      <c r="HC88" s="74">
        <f t="shared" si="116"/>
        <v>6.19</v>
      </c>
      <c r="HD88" s="74">
        <f t="shared" si="117"/>
        <v>0</v>
      </c>
      <c r="HE88" s="196">
        <v>1</v>
      </c>
      <c r="HF88" s="196"/>
      <c r="HG88" s="74">
        <f t="shared" si="118"/>
        <v>1</v>
      </c>
      <c r="HH88" s="74">
        <f t="shared" si="118"/>
        <v>0</v>
      </c>
      <c r="HI88" s="74">
        <v>1.24</v>
      </c>
      <c r="HJ88" s="74"/>
      <c r="HK88" s="74">
        <f t="shared" si="119"/>
        <v>1.24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>
        <v>0</v>
      </c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1.44</v>
      </c>
      <c r="JF88" s="211"/>
      <c r="JG88" s="211">
        <f t="shared" si="133"/>
        <v>1.44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0.21</v>
      </c>
      <c r="P89" s="237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5.15</v>
      </c>
      <c r="AT89" s="74"/>
      <c r="AU89" s="74"/>
      <c r="AV89" s="71"/>
      <c r="AW89" s="71">
        <f t="shared" si="78"/>
        <v>5.15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6"/>
      <c r="CX89" s="236"/>
      <c r="CY89" s="71">
        <f t="shared" si="87"/>
        <v>7.22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/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8.25</v>
      </c>
      <c r="GL89" s="196"/>
      <c r="GM89" s="74">
        <f t="shared" si="108"/>
        <v>8.25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10.31</v>
      </c>
      <c r="GX89" s="196"/>
      <c r="GY89" s="74">
        <f t="shared" si="114"/>
        <v>10.31</v>
      </c>
      <c r="GZ89" s="74">
        <f t="shared" si="115"/>
        <v>0</v>
      </c>
      <c r="HA89" s="196">
        <v>6.19</v>
      </c>
      <c r="HB89" s="196"/>
      <c r="HC89" s="74">
        <f t="shared" si="116"/>
        <v>6.19</v>
      </c>
      <c r="HD89" s="74">
        <f t="shared" si="117"/>
        <v>0</v>
      </c>
      <c r="HE89" s="196">
        <v>1</v>
      </c>
      <c r="HF89" s="196"/>
      <c r="HG89" s="74">
        <f t="shared" si="118"/>
        <v>1</v>
      </c>
      <c r="HH89" s="74">
        <f t="shared" si="118"/>
        <v>0</v>
      </c>
      <c r="HI89" s="74">
        <v>1.24</v>
      </c>
      <c r="HJ89" s="74"/>
      <c r="HK89" s="74">
        <f t="shared" si="119"/>
        <v>1.24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>
        <v>0</v>
      </c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1.55</v>
      </c>
      <c r="JF89" s="211"/>
      <c r="JG89" s="211">
        <f t="shared" si="133"/>
        <v>1.55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0.21</v>
      </c>
      <c r="P90" s="237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30.93</v>
      </c>
      <c r="AH90" s="71"/>
      <c r="AI90" s="71"/>
      <c r="AJ90" s="71"/>
      <c r="AK90" s="71">
        <f t="shared" si="76"/>
        <v>30.93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5.15</v>
      </c>
      <c r="AT90" s="74"/>
      <c r="AU90" s="74"/>
      <c r="AV90" s="71"/>
      <c r="AW90" s="71">
        <f t="shared" si="78"/>
        <v>5.15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6"/>
      <c r="CX90" s="236"/>
      <c r="CY90" s="71">
        <f t="shared" si="87"/>
        <v>7.22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/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8.25</v>
      </c>
      <c r="GL90" s="196"/>
      <c r="GM90" s="74">
        <f t="shared" si="108"/>
        <v>8.25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10.31</v>
      </c>
      <c r="GX90" s="196"/>
      <c r="GY90" s="74">
        <f t="shared" si="114"/>
        <v>10.31</v>
      </c>
      <c r="GZ90" s="74">
        <f t="shared" si="115"/>
        <v>0</v>
      </c>
      <c r="HA90" s="196">
        <v>6.19</v>
      </c>
      <c r="HB90" s="196"/>
      <c r="HC90" s="74">
        <f t="shared" si="116"/>
        <v>6.19</v>
      </c>
      <c r="HD90" s="74">
        <f t="shared" si="117"/>
        <v>0</v>
      </c>
      <c r="HE90" s="196">
        <v>1</v>
      </c>
      <c r="HF90" s="196"/>
      <c r="HG90" s="74">
        <f t="shared" si="118"/>
        <v>1</v>
      </c>
      <c r="HH90" s="74">
        <f t="shared" si="118"/>
        <v>0</v>
      </c>
      <c r="HI90" s="74">
        <v>1.24</v>
      </c>
      <c r="HJ90" s="74"/>
      <c r="HK90" s="74">
        <f t="shared" si="119"/>
        <v>1.24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>
        <v>0</v>
      </c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1.55</v>
      </c>
      <c r="JF90" s="211"/>
      <c r="JG90" s="211">
        <f t="shared" si="133"/>
        <v>1.55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</v>
      </c>
      <c r="P91" s="237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5.15</v>
      </c>
      <c r="AT91" s="74"/>
      <c r="AU91" s="74"/>
      <c r="AV91" s="71"/>
      <c r="AW91" s="71">
        <f t="shared" si="78"/>
        <v>5.15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6"/>
      <c r="CX91" s="236"/>
      <c r="CY91" s="71">
        <f t="shared" si="87"/>
        <v>7.22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/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8.25</v>
      </c>
      <c r="GL91" s="196"/>
      <c r="GM91" s="74">
        <f t="shared" si="108"/>
        <v>8.25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10.31</v>
      </c>
      <c r="GX91" s="196"/>
      <c r="GY91" s="74">
        <f t="shared" si="114"/>
        <v>10.31</v>
      </c>
      <c r="GZ91" s="74">
        <f t="shared" si="115"/>
        <v>0</v>
      </c>
      <c r="HA91" s="196">
        <v>6.19</v>
      </c>
      <c r="HB91" s="196"/>
      <c r="HC91" s="74">
        <f t="shared" si="116"/>
        <v>6.19</v>
      </c>
      <c r="HD91" s="74">
        <f t="shared" si="117"/>
        <v>0</v>
      </c>
      <c r="HE91" s="196">
        <v>1</v>
      </c>
      <c r="HF91" s="196"/>
      <c r="HG91" s="74">
        <f t="shared" si="118"/>
        <v>1</v>
      </c>
      <c r="HH91" s="74">
        <f t="shared" si="118"/>
        <v>0</v>
      </c>
      <c r="HI91" s="74">
        <v>1.24</v>
      </c>
      <c r="HJ91" s="74"/>
      <c r="HK91" s="74">
        <f t="shared" si="119"/>
        <v>1.24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>
        <v>0</v>
      </c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1.55</v>
      </c>
      <c r="JF91" s="211"/>
      <c r="JG91" s="211">
        <f t="shared" si="133"/>
        <v>1.55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</v>
      </c>
      <c r="P92" s="237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30.93</v>
      </c>
      <c r="AH92" s="71"/>
      <c r="AI92" s="71"/>
      <c r="AJ92" s="71"/>
      <c r="AK92" s="71">
        <f t="shared" si="76"/>
        <v>30.93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5.15</v>
      </c>
      <c r="AT92" s="74"/>
      <c r="AU92" s="74"/>
      <c r="AV92" s="71"/>
      <c r="AW92" s="71">
        <f t="shared" si="78"/>
        <v>5.15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6"/>
      <c r="CX92" s="236"/>
      <c r="CY92" s="71">
        <f t="shared" si="87"/>
        <v>7.22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/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8.25</v>
      </c>
      <c r="GL92" s="196"/>
      <c r="GM92" s="74">
        <f t="shared" si="108"/>
        <v>8.25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10.31</v>
      </c>
      <c r="GX92" s="196"/>
      <c r="GY92" s="74">
        <f t="shared" si="114"/>
        <v>10.31</v>
      </c>
      <c r="GZ92" s="74">
        <f t="shared" si="115"/>
        <v>0</v>
      </c>
      <c r="HA92" s="196">
        <v>6.19</v>
      </c>
      <c r="HB92" s="196"/>
      <c r="HC92" s="74">
        <f t="shared" si="116"/>
        <v>6.19</v>
      </c>
      <c r="HD92" s="74">
        <f t="shared" si="117"/>
        <v>0</v>
      </c>
      <c r="HE92" s="196">
        <v>1</v>
      </c>
      <c r="HF92" s="196"/>
      <c r="HG92" s="74">
        <f t="shared" si="118"/>
        <v>1</v>
      </c>
      <c r="HH92" s="74">
        <f t="shared" si="118"/>
        <v>0</v>
      </c>
      <c r="HI92" s="74">
        <v>1.24</v>
      </c>
      <c r="HJ92" s="74"/>
      <c r="HK92" s="74">
        <f t="shared" si="119"/>
        <v>1.24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>
        <v>0</v>
      </c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1.55</v>
      </c>
      <c r="JF92" s="211"/>
      <c r="JG92" s="211">
        <f t="shared" si="133"/>
        <v>1.55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</v>
      </c>
      <c r="P93" s="237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36.08</v>
      </c>
      <c r="AH93" s="71"/>
      <c r="AI93" s="71"/>
      <c r="AJ93" s="71"/>
      <c r="AK93" s="71">
        <f t="shared" si="76"/>
        <v>36.08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5.15</v>
      </c>
      <c r="AT93" s="74"/>
      <c r="AU93" s="74"/>
      <c r="AV93" s="71"/>
      <c r="AW93" s="71">
        <f t="shared" si="78"/>
        <v>5.15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6"/>
      <c r="CX93" s="236"/>
      <c r="CY93" s="71">
        <f t="shared" si="87"/>
        <v>7.22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/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8.25</v>
      </c>
      <c r="GL93" s="196"/>
      <c r="GM93" s="74">
        <f t="shared" si="108"/>
        <v>8.25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10.31</v>
      </c>
      <c r="GX93" s="196"/>
      <c r="GY93" s="74">
        <f t="shared" si="114"/>
        <v>10.31</v>
      </c>
      <c r="GZ93" s="74">
        <f t="shared" si="115"/>
        <v>0</v>
      </c>
      <c r="HA93" s="196">
        <v>6.19</v>
      </c>
      <c r="HB93" s="196"/>
      <c r="HC93" s="74">
        <f t="shared" si="116"/>
        <v>6.19</v>
      </c>
      <c r="HD93" s="74">
        <f t="shared" si="117"/>
        <v>0</v>
      </c>
      <c r="HE93" s="196">
        <v>1</v>
      </c>
      <c r="HF93" s="196"/>
      <c r="HG93" s="74">
        <f t="shared" si="118"/>
        <v>1</v>
      </c>
      <c r="HH93" s="74">
        <f t="shared" si="118"/>
        <v>0</v>
      </c>
      <c r="HI93" s="74">
        <v>1.24</v>
      </c>
      <c r="HJ93" s="74"/>
      <c r="HK93" s="74">
        <f t="shared" si="119"/>
        <v>1.24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>
        <v>0</v>
      </c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1.55</v>
      </c>
      <c r="JF93" s="211"/>
      <c r="JG93" s="211">
        <f t="shared" si="133"/>
        <v>1.55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</v>
      </c>
      <c r="P94" s="237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5.15</v>
      </c>
      <c r="AT94" s="74"/>
      <c r="AU94" s="74"/>
      <c r="AV94" s="71"/>
      <c r="AW94" s="71">
        <f t="shared" si="78"/>
        <v>5.15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6"/>
      <c r="CX94" s="236"/>
      <c r="CY94" s="71">
        <f t="shared" si="87"/>
        <v>7.22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/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8.25</v>
      </c>
      <c r="GL94" s="196"/>
      <c r="GM94" s="74">
        <f t="shared" si="108"/>
        <v>8.25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10.31</v>
      </c>
      <c r="GX94" s="196"/>
      <c r="GY94" s="74">
        <f t="shared" si="114"/>
        <v>10.31</v>
      </c>
      <c r="GZ94" s="74">
        <f t="shared" si="115"/>
        <v>0</v>
      </c>
      <c r="HA94" s="196">
        <v>6.19</v>
      </c>
      <c r="HB94" s="196"/>
      <c r="HC94" s="74">
        <f t="shared" si="116"/>
        <v>6.19</v>
      </c>
      <c r="HD94" s="74">
        <f t="shared" si="117"/>
        <v>0</v>
      </c>
      <c r="HE94" s="196">
        <v>1</v>
      </c>
      <c r="HF94" s="196"/>
      <c r="HG94" s="74">
        <f t="shared" si="118"/>
        <v>1</v>
      </c>
      <c r="HH94" s="74">
        <f t="shared" si="118"/>
        <v>0</v>
      </c>
      <c r="HI94" s="74">
        <v>1.24</v>
      </c>
      <c r="HJ94" s="74"/>
      <c r="HK94" s="74">
        <f t="shared" si="119"/>
        <v>1.24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>
        <v>0</v>
      </c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1.55</v>
      </c>
      <c r="JF94" s="211"/>
      <c r="JG94" s="211">
        <f t="shared" si="133"/>
        <v>1.55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6">
        <v>0</v>
      </c>
      <c r="P95" s="237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5.15</v>
      </c>
      <c r="AT95" s="74"/>
      <c r="AU95" s="74"/>
      <c r="AV95" s="71"/>
      <c r="AW95" s="71">
        <f t="shared" si="78"/>
        <v>5.15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6"/>
      <c r="CX95" s="236"/>
      <c r="CY95" s="71">
        <f t="shared" si="87"/>
        <v>7.22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/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8.25</v>
      </c>
      <c r="GL95" s="196"/>
      <c r="GM95" s="74">
        <f t="shared" si="108"/>
        <v>8.25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10.31</v>
      </c>
      <c r="GX95" s="196"/>
      <c r="GY95" s="74">
        <f t="shared" si="114"/>
        <v>10.31</v>
      </c>
      <c r="GZ95" s="74">
        <f t="shared" si="115"/>
        <v>0</v>
      </c>
      <c r="HA95" s="196">
        <v>6.19</v>
      </c>
      <c r="HB95" s="196"/>
      <c r="HC95" s="74">
        <f t="shared" si="116"/>
        <v>6.19</v>
      </c>
      <c r="HD95" s="74">
        <f t="shared" si="117"/>
        <v>0</v>
      </c>
      <c r="HE95" s="196">
        <v>1</v>
      </c>
      <c r="HF95" s="196"/>
      <c r="HG95" s="74">
        <f t="shared" si="118"/>
        <v>1</v>
      </c>
      <c r="HH95" s="74">
        <f t="shared" si="118"/>
        <v>0</v>
      </c>
      <c r="HI95" s="74">
        <v>1.24</v>
      </c>
      <c r="HJ95" s="74"/>
      <c r="HK95" s="74">
        <f t="shared" si="119"/>
        <v>1.24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>
        <v>0</v>
      </c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1.55</v>
      </c>
      <c r="JF95" s="211"/>
      <c r="JG95" s="211">
        <f t="shared" si="133"/>
        <v>1.55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</v>
      </c>
      <c r="P96" s="237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5.15</v>
      </c>
      <c r="AT96" s="74"/>
      <c r="AU96" s="74"/>
      <c r="AV96" s="71"/>
      <c r="AW96" s="71">
        <f t="shared" si="78"/>
        <v>5.15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6"/>
      <c r="CX96" s="236"/>
      <c r="CY96" s="71">
        <f t="shared" si="87"/>
        <v>7.22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/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8.25</v>
      </c>
      <c r="GL96" s="196"/>
      <c r="GM96" s="74">
        <f t="shared" si="108"/>
        <v>8.25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10.31</v>
      </c>
      <c r="GX96" s="196"/>
      <c r="GY96" s="74">
        <f t="shared" si="114"/>
        <v>10.31</v>
      </c>
      <c r="GZ96" s="74">
        <f t="shared" si="115"/>
        <v>0</v>
      </c>
      <c r="HA96" s="196">
        <v>6.19</v>
      </c>
      <c r="HB96" s="196"/>
      <c r="HC96" s="74">
        <f t="shared" si="116"/>
        <v>6.19</v>
      </c>
      <c r="HD96" s="74">
        <f t="shared" si="117"/>
        <v>0</v>
      </c>
      <c r="HE96" s="196">
        <v>1</v>
      </c>
      <c r="HF96" s="196"/>
      <c r="HG96" s="74">
        <f t="shared" si="118"/>
        <v>1</v>
      </c>
      <c r="HH96" s="74">
        <f t="shared" si="118"/>
        <v>0</v>
      </c>
      <c r="HI96" s="74">
        <v>1.24</v>
      </c>
      <c r="HJ96" s="74"/>
      <c r="HK96" s="74">
        <f t="shared" si="119"/>
        <v>1.24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>
        <v>0</v>
      </c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1.55</v>
      </c>
      <c r="JF96" s="211"/>
      <c r="JG96" s="211">
        <f t="shared" si="133"/>
        <v>1.55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0.72</v>
      </c>
      <c r="P97" s="237"/>
      <c r="Q97" s="74"/>
      <c r="R97" s="71"/>
      <c r="S97" s="71">
        <f t="shared" si="73"/>
        <v>0.72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36.08</v>
      </c>
      <c r="AH97" s="71"/>
      <c r="AI97" s="71"/>
      <c r="AJ97" s="71"/>
      <c r="AK97" s="71">
        <f t="shared" si="76"/>
        <v>36.08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5.15</v>
      </c>
      <c r="AT97" s="74"/>
      <c r="AU97" s="74"/>
      <c r="AV97" s="71"/>
      <c r="AW97" s="71">
        <f t="shared" si="78"/>
        <v>5.15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6"/>
      <c r="CX97" s="236"/>
      <c r="CY97" s="71">
        <f t="shared" si="87"/>
        <v>7.22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/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8.25</v>
      </c>
      <c r="GL97" s="196"/>
      <c r="GM97" s="74">
        <f t="shared" si="108"/>
        <v>8.25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10.31</v>
      </c>
      <c r="GX97" s="196"/>
      <c r="GY97" s="74">
        <f t="shared" si="114"/>
        <v>10.31</v>
      </c>
      <c r="GZ97" s="74">
        <f t="shared" si="115"/>
        <v>0</v>
      </c>
      <c r="HA97" s="196">
        <v>6.19</v>
      </c>
      <c r="HB97" s="196"/>
      <c r="HC97" s="74">
        <f t="shared" si="116"/>
        <v>6.19</v>
      </c>
      <c r="HD97" s="74">
        <f t="shared" si="117"/>
        <v>0</v>
      </c>
      <c r="HE97" s="196">
        <v>1</v>
      </c>
      <c r="HF97" s="196"/>
      <c r="HG97" s="74">
        <f t="shared" si="118"/>
        <v>1</v>
      </c>
      <c r="HH97" s="74">
        <f t="shared" si="118"/>
        <v>0</v>
      </c>
      <c r="HI97" s="74">
        <v>1.24</v>
      </c>
      <c r="HJ97" s="74"/>
      <c r="HK97" s="74">
        <f t="shared" si="119"/>
        <v>1.24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>
        <v>0</v>
      </c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1.55</v>
      </c>
      <c r="JF97" s="211"/>
      <c r="JG97" s="211">
        <f t="shared" si="133"/>
        <v>1.55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0.72</v>
      </c>
      <c r="P98" s="237"/>
      <c r="Q98" s="74"/>
      <c r="R98" s="71"/>
      <c r="S98" s="71">
        <f t="shared" si="73"/>
        <v>0.72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36.08</v>
      </c>
      <c r="AH98" s="71"/>
      <c r="AI98" s="71"/>
      <c r="AJ98" s="71"/>
      <c r="AK98" s="71">
        <f t="shared" si="76"/>
        <v>36.08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5.15</v>
      </c>
      <c r="AT98" s="74"/>
      <c r="AU98" s="74"/>
      <c r="AV98" s="71"/>
      <c r="AW98" s="71">
        <f t="shared" si="78"/>
        <v>5.15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6"/>
      <c r="CX98" s="236"/>
      <c r="CY98" s="71">
        <f t="shared" si="87"/>
        <v>7.22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/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8.25</v>
      </c>
      <c r="GL98" s="196"/>
      <c r="GM98" s="74">
        <f t="shared" si="108"/>
        <v>8.25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10.31</v>
      </c>
      <c r="GX98" s="196"/>
      <c r="GY98" s="74">
        <f t="shared" si="114"/>
        <v>10.31</v>
      </c>
      <c r="GZ98" s="74">
        <f t="shared" si="115"/>
        <v>0</v>
      </c>
      <c r="HA98" s="196">
        <v>6.19</v>
      </c>
      <c r="HB98" s="196"/>
      <c r="HC98" s="74">
        <f t="shared" si="116"/>
        <v>6.19</v>
      </c>
      <c r="HD98" s="74">
        <f t="shared" si="117"/>
        <v>0</v>
      </c>
      <c r="HE98" s="196">
        <v>1</v>
      </c>
      <c r="HF98" s="196"/>
      <c r="HG98" s="74">
        <f t="shared" si="118"/>
        <v>1</v>
      </c>
      <c r="HH98" s="74">
        <f t="shared" si="118"/>
        <v>0</v>
      </c>
      <c r="HI98" s="74">
        <v>1.24</v>
      </c>
      <c r="HJ98" s="74"/>
      <c r="HK98" s="74">
        <f t="shared" si="119"/>
        <v>1.24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>
        <v>0</v>
      </c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1.55</v>
      </c>
      <c r="JF98" s="211"/>
      <c r="JG98" s="211">
        <f t="shared" si="133"/>
        <v>1.55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0.72</v>
      </c>
      <c r="P99" s="237"/>
      <c r="Q99" s="74"/>
      <c r="R99" s="71"/>
      <c r="S99" s="71">
        <f t="shared" si="73"/>
        <v>0.72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5.15</v>
      </c>
      <c r="AT99" s="74"/>
      <c r="AU99" s="74"/>
      <c r="AV99" s="71"/>
      <c r="AW99" s="71">
        <f t="shared" si="78"/>
        <v>5.15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6"/>
      <c r="CX99" s="236"/>
      <c r="CY99" s="71">
        <f t="shared" si="87"/>
        <v>7.22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/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8.25</v>
      </c>
      <c r="GL99" s="196"/>
      <c r="GM99" s="74">
        <f t="shared" si="108"/>
        <v>8.25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10.31</v>
      </c>
      <c r="GX99" s="196"/>
      <c r="GY99" s="74">
        <f t="shared" si="114"/>
        <v>10.31</v>
      </c>
      <c r="GZ99" s="74">
        <f t="shared" si="115"/>
        <v>0</v>
      </c>
      <c r="HA99" s="196">
        <v>6.19</v>
      </c>
      <c r="HB99" s="196"/>
      <c r="HC99" s="74">
        <f t="shared" si="116"/>
        <v>6.19</v>
      </c>
      <c r="HD99" s="74">
        <f t="shared" si="117"/>
        <v>0</v>
      </c>
      <c r="HE99" s="196">
        <v>1</v>
      </c>
      <c r="HF99" s="196"/>
      <c r="HG99" s="74">
        <f t="shared" si="118"/>
        <v>1</v>
      </c>
      <c r="HH99" s="74">
        <f t="shared" si="118"/>
        <v>0</v>
      </c>
      <c r="HI99" s="74">
        <v>1.24</v>
      </c>
      <c r="HJ99" s="74"/>
      <c r="HK99" s="74">
        <f t="shared" si="119"/>
        <v>1.24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>
        <v>0</v>
      </c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1.55</v>
      </c>
      <c r="JF99" s="211"/>
      <c r="JG99" s="211">
        <f t="shared" si="133"/>
        <v>1.55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0.72</v>
      </c>
      <c r="P100" s="237"/>
      <c r="Q100" s="74"/>
      <c r="R100" s="71"/>
      <c r="S100" s="71">
        <f t="shared" si="73"/>
        <v>0.72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30.93</v>
      </c>
      <c r="AH100" s="71"/>
      <c r="AI100" s="71"/>
      <c r="AJ100" s="71"/>
      <c r="AK100" s="71">
        <f t="shared" si="76"/>
        <v>30.93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5.15</v>
      </c>
      <c r="AT100" s="74"/>
      <c r="AU100" s="74"/>
      <c r="AV100" s="71"/>
      <c r="AW100" s="71">
        <f t="shared" si="78"/>
        <v>5.15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6"/>
      <c r="CX100" s="236"/>
      <c r="CY100" s="71">
        <f t="shared" si="87"/>
        <v>7.22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/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8.25</v>
      </c>
      <c r="GL100" s="196"/>
      <c r="GM100" s="74">
        <f t="shared" si="108"/>
        <v>8.25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10.31</v>
      </c>
      <c r="GX100" s="196"/>
      <c r="GY100" s="74">
        <f t="shared" si="114"/>
        <v>10.31</v>
      </c>
      <c r="GZ100" s="74">
        <f t="shared" si="115"/>
        <v>0</v>
      </c>
      <c r="HA100" s="196">
        <v>6.19</v>
      </c>
      <c r="HB100" s="196"/>
      <c r="HC100" s="74">
        <f t="shared" si="116"/>
        <v>6.19</v>
      </c>
      <c r="HD100" s="74">
        <f t="shared" si="117"/>
        <v>0</v>
      </c>
      <c r="HE100" s="196">
        <v>1</v>
      </c>
      <c r="HF100" s="196"/>
      <c r="HG100" s="74">
        <f t="shared" si="118"/>
        <v>1</v>
      </c>
      <c r="HH100" s="74">
        <f t="shared" si="118"/>
        <v>0</v>
      </c>
      <c r="HI100" s="74">
        <v>1.24</v>
      </c>
      <c r="HJ100" s="74"/>
      <c r="HK100" s="74">
        <f t="shared" si="119"/>
        <v>1.24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>
        <v>0</v>
      </c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1.55</v>
      </c>
      <c r="JF100" s="211"/>
      <c r="JG100" s="211">
        <f t="shared" si="133"/>
        <v>1.55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0.21</v>
      </c>
      <c r="P101" s="237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5.15</v>
      </c>
      <c r="AT101" s="74"/>
      <c r="AU101" s="74"/>
      <c r="AV101" s="71"/>
      <c r="AW101" s="71">
        <f t="shared" si="78"/>
        <v>5.15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6"/>
      <c r="CX101" s="236"/>
      <c r="CY101" s="71">
        <f t="shared" si="87"/>
        <v>7.22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/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8.25</v>
      </c>
      <c r="GL101" s="196"/>
      <c r="GM101" s="74">
        <f t="shared" si="108"/>
        <v>8.25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10.31</v>
      </c>
      <c r="GX101" s="196"/>
      <c r="GY101" s="74">
        <f t="shared" si="114"/>
        <v>10.31</v>
      </c>
      <c r="GZ101" s="74">
        <f t="shared" si="115"/>
        <v>0</v>
      </c>
      <c r="HA101" s="196">
        <v>6.19</v>
      </c>
      <c r="HB101" s="196"/>
      <c r="HC101" s="74">
        <f t="shared" si="116"/>
        <v>6.19</v>
      </c>
      <c r="HD101" s="74">
        <f t="shared" si="117"/>
        <v>0</v>
      </c>
      <c r="HE101" s="196">
        <v>1</v>
      </c>
      <c r="HF101" s="196"/>
      <c r="HG101" s="74">
        <f t="shared" si="118"/>
        <v>1</v>
      </c>
      <c r="HH101" s="74">
        <f t="shared" si="118"/>
        <v>0</v>
      </c>
      <c r="HI101" s="74">
        <v>1.24</v>
      </c>
      <c r="HJ101" s="74"/>
      <c r="HK101" s="74">
        <f t="shared" si="119"/>
        <v>1.24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>
        <v>0</v>
      </c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1.55</v>
      </c>
      <c r="JF101" s="211"/>
      <c r="JG101" s="211">
        <f t="shared" si="133"/>
        <v>1.55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0.21</v>
      </c>
      <c r="P102" s="237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5.15</v>
      </c>
      <c r="AT102" s="74"/>
      <c r="AU102" s="74"/>
      <c r="AV102" s="71"/>
      <c r="AW102" s="71">
        <f t="shared" si="78"/>
        <v>5.15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6"/>
      <c r="CX102" s="236"/>
      <c r="CY102" s="71">
        <f t="shared" si="87"/>
        <v>7.22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/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8.25</v>
      </c>
      <c r="GL102" s="196"/>
      <c r="GM102" s="74">
        <f t="shared" si="108"/>
        <v>8.25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10.31</v>
      </c>
      <c r="GX102" s="196"/>
      <c r="GY102" s="74">
        <f t="shared" si="114"/>
        <v>10.31</v>
      </c>
      <c r="GZ102" s="74">
        <f t="shared" si="115"/>
        <v>0</v>
      </c>
      <c r="HA102" s="196">
        <v>6.19</v>
      </c>
      <c r="HB102" s="196"/>
      <c r="HC102" s="74">
        <f t="shared" si="116"/>
        <v>6.19</v>
      </c>
      <c r="HD102" s="74">
        <f t="shared" si="117"/>
        <v>0</v>
      </c>
      <c r="HE102" s="196">
        <v>1</v>
      </c>
      <c r="HF102" s="196"/>
      <c r="HG102" s="74">
        <f t="shared" si="118"/>
        <v>1</v>
      </c>
      <c r="HH102" s="74">
        <f t="shared" si="118"/>
        <v>0</v>
      </c>
      <c r="HI102" s="74">
        <v>1.24</v>
      </c>
      <c r="HJ102" s="74"/>
      <c r="HK102" s="74">
        <f t="shared" si="119"/>
        <v>1.24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>
        <v>0</v>
      </c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1.55</v>
      </c>
      <c r="JF102" s="211"/>
      <c r="JG102" s="211">
        <f t="shared" si="133"/>
        <v>1.55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0.21</v>
      </c>
      <c r="P103" s="237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30.93</v>
      </c>
      <c r="AH103" s="71"/>
      <c r="AI103" s="71"/>
      <c r="AJ103" s="71"/>
      <c r="AK103" s="71">
        <f t="shared" si="76"/>
        <v>30.93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5.15</v>
      </c>
      <c r="AT103" s="74"/>
      <c r="AU103" s="74"/>
      <c r="AV103" s="71"/>
      <c r="AW103" s="71">
        <f t="shared" si="78"/>
        <v>5.15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6"/>
      <c r="CX103" s="236"/>
      <c r="CY103" s="71">
        <f t="shared" si="87"/>
        <v>7.22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/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8.25</v>
      </c>
      <c r="GL103" s="196"/>
      <c r="GM103" s="74">
        <f t="shared" si="108"/>
        <v>8.25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10.31</v>
      </c>
      <c r="GX103" s="196"/>
      <c r="GY103" s="74">
        <f t="shared" si="114"/>
        <v>10.31</v>
      </c>
      <c r="GZ103" s="74">
        <f t="shared" si="115"/>
        <v>0</v>
      </c>
      <c r="HA103" s="196">
        <v>6.19</v>
      </c>
      <c r="HB103" s="196"/>
      <c r="HC103" s="74">
        <f t="shared" si="116"/>
        <v>6.19</v>
      </c>
      <c r="HD103" s="74">
        <f t="shared" si="117"/>
        <v>0</v>
      </c>
      <c r="HE103" s="196">
        <v>1</v>
      </c>
      <c r="HF103" s="196"/>
      <c r="HG103" s="74">
        <f t="shared" si="118"/>
        <v>1</v>
      </c>
      <c r="HH103" s="74">
        <f t="shared" si="118"/>
        <v>0</v>
      </c>
      <c r="HI103" s="74">
        <v>1.24</v>
      </c>
      <c r="HJ103" s="74"/>
      <c r="HK103" s="74">
        <f t="shared" si="119"/>
        <v>1.24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>
        <v>0</v>
      </c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1.55</v>
      </c>
      <c r="JF103" s="211"/>
      <c r="JG103" s="211">
        <f t="shared" si="133"/>
        <v>1.55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0.21</v>
      </c>
      <c r="P104" s="237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5.15</v>
      </c>
      <c r="AT104" s="74"/>
      <c r="AU104" s="74"/>
      <c r="AV104" s="71"/>
      <c r="AW104" s="71">
        <f t="shared" si="78"/>
        <v>5.15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6"/>
      <c r="CX104" s="236"/>
      <c r="CY104" s="71">
        <f t="shared" si="87"/>
        <v>7.22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/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8.25</v>
      </c>
      <c r="GL104" s="196"/>
      <c r="GM104" s="74">
        <f t="shared" si="108"/>
        <v>8.25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10.31</v>
      </c>
      <c r="GX104" s="196"/>
      <c r="GY104" s="74">
        <f t="shared" si="114"/>
        <v>10.31</v>
      </c>
      <c r="GZ104" s="74">
        <f t="shared" si="115"/>
        <v>0</v>
      </c>
      <c r="HA104" s="196">
        <v>6.19</v>
      </c>
      <c r="HB104" s="196"/>
      <c r="HC104" s="74">
        <f t="shared" si="116"/>
        <v>6.19</v>
      </c>
      <c r="HD104" s="74">
        <f t="shared" si="117"/>
        <v>0</v>
      </c>
      <c r="HE104" s="196">
        <v>1</v>
      </c>
      <c r="HF104" s="196"/>
      <c r="HG104" s="74">
        <f t="shared" si="118"/>
        <v>1</v>
      </c>
      <c r="HH104" s="74">
        <f t="shared" si="118"/>
        <v>0</v>
      </c>
      <c r="HI104" s="74">
        <v>1.24</v>
      </c>
      <c r="HJ104" s="74"/>
      <c r="HK104" s="74">
        <f t="shared" si="119"/>
        <v>1.24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>
        <v>0</v>
      </c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1.55</v>
      </c>
      <c r="JF104" s="211"/>
      <c r="JG104" s="211">
        <f t="shared" si="133"/>
        <v>1.55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0.21</v>
      </c>
      <c r="P105" s="237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32.99</v>
      </c>
      <c r="AH105" s="71"/>
      <c r="AI105" s="71"/>
      <c r="AJ105" s="71"/>
      <c r="AK105" s="71">
        <f t="shared" si="76"/>
        <v>32.99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5.15</v>
      </c>
      <c r="AT105" s="74"/>
      <c r="AU105" s="74"/>
      <c r="AV105" s="71"/>
      <c r="AW105" s="71">
        <f t="shared" si="78"/>
        <v>5.15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6"/>
      <c r="CX105" s="236"/>
      <c r="CY105" s="71">
        <f t="shared" si="87"/>
        <v>7.22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/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8.25</v>
      </c>
      <c r="GL105" s="196"/>
      <c r="GM105" s="74">
        <f t="shared" si="108"/>
        <v>8.25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10.31</v>
      </c>
      <c r="GX105" s="196"/>
      <c r="GY105" s="74">
        <f t="shared" si="114"/>
        <v>10.31</v>
      </c>
      <c r="GZ105" s="74">
        <f t="shared" si="115"/>
        <v>0</v>
      </c>
      <c r="HA105" s="196">
        <v>6.19</v>
      </c>
      <c r="HB105" s="196"/>
      <c r="HC105" s="74">
        <f t="shared" si="116"/>
        <v>6.19</v>
      </c>
      <c r="HD105" s="74">
        <f t="shared" si="117"/>
        <v>0</v>
      </c>
      <c r="HE105" s="196">
        <v>1</v>
      </c>
      <c r="HF105" s="196"/>
      <c r="HG105" s="74">
        <f t="shared" si="118"/>
        <v>1</v>
      </c>
      <c r="HH105" s="74">
        <f t="shared" si="118"/>
        <v>0</v>
      </c>
      <c r="HI105" s="74">
        <v>1.24</v>
      </c>
      <c r="HJ105" s="74"/>
      <c r="HK105" s="74">
        <f t="shared" si="119"/>
        <v>1.24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>
        <v>0</v>
      </c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1.55</v>
      </c>
      <c r="JF105" s="211"/>
      <c r="JG105" s="211">
        <f t="shared" si="133"/>
        <v>1.55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0.21</v>
      </c>
      <c r="P106" s="248"/>
      <c r="Q106" s="247"/>
      <c r="R106" s="249"/>
      <c r="S106" s="71">
        <f t="shared" si="73"/>
        <v>0.21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32.99</v>
      </c>
      <c r="AH106" s="249"/>
      <c r="AI106" s="71"/>
      <c r="AJ106" s="71"/>
      <c r="AK106" s="71">
        <f t="shared" si="76"/>
        <v>32.99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>
        <v>5.15</v>
      </c>
      <c r="AT106" s="247"/>
      <c r="AU106" s="74"/>
      <c r="AV106" s="249"/>
      <c r="AW106" s="71">
        <f t="shared" si="78"/>
        <v>5.15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/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7.22</v>
      </c>
      <c r="CV106" s="247"/>
      <c r="CW106" s="238"/>
      <c r="CX106" s="238"/>
      <c r="CY106" s="71">
        <f t="shared" si="87"/>
        <v>7.22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/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8.25</v>
      </c>
      <c r="GL106" s="196"/>
      <c r="GM106" s="74">
        <f t="shared" si="108"/>
        <v>8.25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10.31</v>
      </c>
      <c r="GX106" s="196"/>
      <c r="GY106" s="74">
        <f t="shared" si="114"/>
        <v>10.31</v>
      </c>
      <c r="GZ106" s="74">
        <f t="shared" si="115"/>
        <v>0</v>
      </c>
      <c r="HA106" s="196">
        <v>6.19</v>
      </c>
      <c r="HB106" s="196"/>
      <c r="HC106" s="74">
        <f t="shared" si="116"/>
        <v>6.19</v>
      </c>
      <c r="HD106" s="74">
        <f t="shared" si="117"/>
        <v>0</v>
      </c>
      <c r="HE106" s="196">
        <v>1</v>
      </c>
      <c r="HF106" s="196"/>
      <c r="HG106" s="74">
        <f t="shared" si="118"/>
        <v>1</v>
      </c>
      <c r="HH106" s="74">
        <f t="shared" si="118"/>
        <v>0</v>
      </c>
      <c r="HI106" s="74">
        <v>1.24</v>
      </c>
      <c r="HJ106" s="74"/>
      <c r="HK106" s="74">
        <f t="shared" si="119"/>
        <v>1.24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>
        <v>0</v>
      </c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1.55</v>
      </c>
      <c r="JF106" s="211"/>
      <c r="JG106" s="211">
        <f t="shared" si="133"/>
        <v>1.55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10.31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10.31</v>
      </c>
      <c r="N107" s="265">
        <f t="shared" si="138"/>
        <v>0</v>
      </c>
      <c r="O107" s="265">
        <f t="shared" si="138"/>
        <v>0.93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0.93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46.39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46.39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5.15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5.15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0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0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7.22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7.22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0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0</v>
      </c>
      <c r="EP107" s="265">
        <f t="shared" si="140"/>
        <v>0</v>
      </c>
      <c r="EQ107" s="265">
        <f t="shared" ref="EQ107:ER107" si="141">MAX(EQ11:EQ106)</f>
        <v>34.020000000000003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34.020000000000003</v>
      </c>
      <c r="EV107" s="265">
        <f t="shared" si="142"/>
        <v>0</v>
      </c>
      <c r="EW107" s="265">
        <f t="shared" si="142"/>
        <v>3.09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3.09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8.76</v>
      </c>
      <c r="GL107" s="266">
        <f t="shared" si="142"/>
        <v>0</v>
      </c>
      <c r="GM107" s="266">
        <f t="shared" si="142"/>
        <v>8.76</v>
      </c>
      <c r="GN107" s="266">
        <f t="shared" si="142"/>
        <v>0</v>
      </c>
      <c r="GO107" s="266">
        <f t="shared" ref="GO107:GR107" si="143">MAX(GO11:GO106)</f>
        <v>3.71</v>
      </c>
      <c r="GP107" s="266">
        <f t="shared" si="143"/>
        <v>0</v>
      </c>
      <c r="GQ107" s="266">
        <f t="shared" si="143"/>
        <v>3.71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10.31</v>
      </c>
      <c r="GX107" s="266">
        <f t="shared" si="144"/>
        <v>0</v>
      </c>
      <c r="GY107" s="266">
        <f t="shared" ref="GY107:HB107" si="145">MAX(GY11:GY106)</f>
        <v>10.31</v>
      </c>
      <c r="GZ107" s="266">
        <f t="shared" si="145"/>
        <v>0</v>
      </c>
      <c r="HA107" s="266">
        <f t="shared" si="145"/>
        <v>6.19</v>
      </c>
      <c r="HB107" s="266">
        <f t="shared" si="145"/>
        <v>0</v>
      </c>
      <c r="HC107" s="266">
        <f t="shared" ref="HC107:IB107" si="146">MAX(HC11:HC106)</f>
        <v>6.19</v>
      </c>
      <c r="HD107" s="266">
        <f t="shared" si="146"/>
        <v>0</v>
      </c>
      <c r="HE107" s="266">
        <f t="shared" si="146"/>
        <v>1.67</v>
      </c>
      <c r="HF107" s="266">
        <f t="shared" si="146"/>
        <v>0</v>
      </c>
      <c r="HG107" s="266">
        <f t="shared" si="146"/>
        <v>1.67</v>
      </c>
      <c r="HH107" s="266">
        <f t="shared" si="146"/>
        <v>0</v>
      </c>
      <c r="HI107" s="266">
        <f t="shared" si="146"/>
        <v>1.44</v>
      </c>
      <c r="HJ107" s="266">
        <f t="shared" si="146"/>
        <v>0</v>
      </c>
      <c r="HK107" s="266">
        <f t="shared" si="146"/>
        <v>1.44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0</v>
      </c>
      <c r="HV107" s="266">
        <f t="shared" si="146"/>
        <v>0</v>
      </c>
      <c r="HW107" s="266">
        <f t="shared" si="146"/>
        <v>0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2.2200000000000002</v>
      </c>
      <c r="IH107" s="166">
        <f t="shared" si="147"/>
        <v>0</v>
      </c>
      <c r="II107" s="166">
        <f t="shared" si="147"/>
        <v>2.2200000000000002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1.55</v>
      </c>
      <c r="JF107" s="266">
        <f t="shared" si="147"/>
        <v>0</v>
      </c>
      <c r="JG107" s="266">
        <f t="shared" si="147"/>
        <v>1.55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9.3800000000000008</v>
      </c>
      <c r="JN107" s="266">
        <f t="shared" si="147"/>
        <v>0</v>
      </c>
      <c r="JO107" s="266">
        <f t="shared" si="147"/>
        <v>9.3800000000000008</v>
      </c>
      <c r="JP107" s="266">
        <f t="shared" si="147"/>
        <v>0</v>
      </c>
      <c r="JQ107" s="266">
        <f t="shared" si="147"/>
        <v>1.34</v>
      </c>
      <c r="JR107" s="266">
        <f t="shared" si="147"/>
        <v>0</v>
      </c>
      <c r="JS107" s="266">
        <f t="shared" si="147"/>
        <v>1.34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6.91</v>
      </c>
      <c r="GL108" s="166">
        <f t="shared" si="152"/>
        <v>0</v>
      </c>
      <c r="GM108" s="166">
        <f t="shared" si="152"/>
        <v>6.91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0.77</v>
      </c>
      <c r="HF108" s="166">
        <f t="shared" si="156"/>
        <v>0</v>
      </c>
      <c r="HG108" s="166">
        <f t="shared" si="156"/>
        <v>0.77</v>
      </c>
      <c r="HH108" s="166">
        <f t="shared" si="156"/>
        <v>0</v>
      </c>
      <c r="HI108" s="166">
        <f t="shared" si="156"/>
        <v>1.24</v>
      </c>
      <c r="HJ108" s="166">
        <f t="shared" si="156"/>
        <v>0</v>
      </c>
      <c r="HK108" s="166">
        <f t="shared" si="156"/>
        <v>1.24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0.75166666666666682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0.75166666666666682</v>
      </c>
      <c r="N109" s="269">
        <f t="shared" si="158"/>
        <v>0</v>
      </c>
      <c r="O109" s="269">
        <f t="shared" si="158"/>
        <v>0.28000000000000008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0.28000000000000008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11.286666666666662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11.286666666666662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>
        <f t="shared" si="158"/>
        <v>1.072916666666667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1.072916666666667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 t="e">
        <f t="shared" si="159"/>
        <v>#DIV/0!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1.5041666666666667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1.5041666666666667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 t="e">
        <f t="shared" si="160"/>
        <v>#DIV/0!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</v>
      </c>
      <c r="EP109" s="269">
        <f t="shared" si="160"/>
        <v>0</v>
      </c>
      <c r="EQ109" s="269">
        <f t="shared" ref="EQ109:ER109" si="161">AVERAGE(EQ11:EQ106)</f>
        <v>11.148749999999986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11.148749999999986</v>
      </c>
      <c r="EV109" s="269">
        <f t="shared" si="162"/>
        <v>0</v>
      </c>
      <c r="EW109" s="269">
        <f t="shared" si="162"/>
        <v>0.34333333333333332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0.34333333333333332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>
        <f t="shared" si="162"/>
        <v>7.9606249999999994</v>
      </c>
      <c r="GL109" s="269" t="e">
        <f t="shared" si="162"/>
        <v>#DIV/0!</v>
      </c>
      <c r="GM109" s="269">
        <f t="shared" si="162"/>
        <v>7.9606249999999994</v>
      </c>
      <c r="GN109" s="269">
        <f t="shared" si="162"/>
        <v>0</v>
      </c>
      <c r="GO109" s="269">
        <f t="shared" ref="GO109:GR109" si="163">AVERAGE(GO11:GO106)</f>
        <v>1.0416666666666665</v>
      </c>
      <c r="GP109" s="269" t="e">
        <f t="shared" si="163"/>
        <v>#DIV/0!</v>
      </c>
      <c r="GQ109" s="269">
        <f t="shared" si="163"/>
        <v>1.0416666666666665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>
        <f t="shared" ref="GW109:GZ109" si="165">AVERAGE(GW11:GW106)</f>
        <v>2.1479166666666667</v>
      </c>
      <c r="GX109" s="269" t="e">
        <f t="shared" si="165"/>
        <v>#DIV/0!</v>
      </c>
      <c r="GY109" s="269">
        <f t="shared" si="165"/>
        <v>2.1479166666666667</v>
      </c>
      <c r="GZ109" s="269">
        <f t="shared" si="165"/>
        <v>0</v>
      </c>
      <c r="HA109" s="269">
        <f t="shared" ref="HA109:IB109" si="166">AVERAGE(HA11:HA106)</f>
        <v>1.6331249999999997</v>
      </c>
      <c r="HB109" s="269" t="e">
        <f t="shared" si="166"/>
        <v>#DIV/0!</v>
      </c>
      <c r="HC109" s="269">
        <f t="shared" si="166"/>
        <v>1.6331249999999997</v>
      </c>
      <c r="HD109" s="269">
        <f t="shared" si="166"/>
        <v>0</v>
      </c>
      <c r="HE109" s="269">
        <f t="shared" si="166"/>
        <v>1.0489583333333334</v>
      </c>
      <c r="HF109" s="269" t="e">
        <f t="shared" si="166"/>
        <v>#DIV/0!</v>
      </c>
      <c r="HG109" s="269">
        <f t="shared" si="166"/>
        <v>1.0489583333333334</v>
      </c>
      <c r="HH109" s="269">
        <f t="shared" si="166"/>
        <v>0</v>
      </c>
      <c r="HI109" s="269">
        <f t="shared" si="166"/>
        <v>1.2941666666666636</v>
      </c>
      <c r="HJ109" s="269" t="e">
        <f t="shared" si="166"/>
        <v>#DIV/0!</v>
      </c>
      <c r="HK109" s="269">
        <f t="shared" si="166"/>
        <v>1.2941666666666636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 t="e">
        <f>AVERAGE(HU11:HU106)</f>
        <v>#DIV/0!</v>
      </c>
      <c r="HV109" s="269" t="e">
        <f t="shared" si="166"/>
        <v>#DIV/0!</v>
      </c>
      <c r="HW109" s="269">
        <f t="shared" si="166"/>
        <v>0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0.32229166666666659</v>
      </c>
      <c r="IH109" s="166" t="e">
        <f t="shared" si="167"/>
        <v>#DIV/0!</v>
      </c>
      <c r="II109" s="166">
        <f t="shared" si="167"/>
        <v>0.32229166666666659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0.76437499999999925</v>
      </c>
      <c r="JF109" s="269" t="e">
        <f t="shared" si="167"/>
        <v>#DIV/0!</v>
      </c>
      <c r="JG109" s="269">
        <f t="shared" si="167"/>
        <v>0.76437499999999925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>
        <f t="shared" si="167"/>
        <v>0.69343749999999993</v>
      </c>
      <c r="JN109" s="269" t="e">
        <f t="shared" si="167"/>
        <v>#DIV/0!</v>
      </c>
      <c r="JO109" s="269">
        <f t="shared" si="167"/>
        <v>0.69343749999999993</v>
      </c>
      <c r="JP109" s="269">
        <f t="shared" si="167"/>
        <v>0</v>
      </c>
      <c r="JQ109" s="269">
        <f t="shared" si="167"/>
        <v>5.6979166666666671E-2</v>
      </c>
      <c r="JR109" s="269" t="e">
        <f t="shared" si="167"/>
        <v>#DIV/0!</v>
      </c>
      <c r="JS109" s="269">
        <f t="shared" si="167"/>
        <v>5.6979166666666671E-2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67" t="s">
        <v>136</v>
      </c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9"/>
      <c r="U112" s="391"/>
      <c r="V112" s="391"/>
    </row>
    <row r="113" spans="9:22" ht="21.75" customHeight="1">
      <c r="I113" s="464" t="s">
        <v>179</v>
      </c>
      <c r="J113" s="464"/>
      <c r="K113" s="554"/>
      <c r="L113" s="554"/>
      <c r="M113" s="466" t="s">
        <v>180</v>
      </c>
      <c r="N113" s="466"/>
      <c r="O113" s="466"/>
      <c r="P113" s="466"/>
      <c r="Q113" s="466"/>
      <c r="R113" s="466"/>
      <c r="S113" s="466"/>
      <c r="T113" s="466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1" zoomScaleNormal="100" workbookViewId="0">
      <selection activeCell="W49" sqref="W49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2" t="str">
        <f>'CGP SCHEDULE'!$AG$5</f>
        <v>23:45</v>
      </c>
      <c r="S4" s="56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3" t="str">
        <f>'CGP SCHEDULE'!AG7</f>
        <v>Revision-03</v>
      </c>
      <c r="U6" s="564"/>
      <c r="V6" s="564"/>
      <c r="W6" s="564"/>
      <c r="X6" s="564"/>
      <c r="Y6" s="564"/>
      <c r="Z6" s="564"/>
      <c r="AA6" s="564"/>
      <c r="AB6" s="564"/>
      <c r="AC6" s="564"/>
      <c r="AD6" s="564"/>
      <c r="AE6" s="565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44" t="s">
        <v>284</v>
      </c>
      <c r="D8" s="459"/>
      <c r="E8" s="459"/>
      <c r="F8" s="459"/>
      <c r="G8" s="459"/>
      <c r="H8" s="459"/>
      <c r="I8" s="444" t="s">
        <v>309</v>
      </c>
      <c r="J8" s="459"/>
      <c r="K8" s="459"/>
      <c r="L8" s="459"/>
      <c r="M8" s="459"/>
      <c r="N8" s="459"/>
      <c r="O8" s="446" t="s">
        <v>335</v>
      </c>
      <c r="P8" s="456"/>
      <c r="Q8" s="456"/>
      <c r="R8" s="456"/>
      <c r="S8" s="456"/>
      <c r="T8" s="456"/>
      <c r="U8" s="446" t="s">
        <v>336</v>
      </c>
      <c r="V8" s="456"/>
      <c r="W8" s="456"/>
      <c r="X8" s="456"/>
      <c r="Y8" s="456"/>
      <c r="Z8" s="456"/>
      <c r="AA8" s="444" t="s">
        <v>361</v>
      </c>
      <c r="AB8" s="459"/>
      <c r="AC8" s="459"/>
      <c r="AD8" s="459"/>
      <c r="AE8" s="459"/>
      <c r="AF8" s="459"/>
    </row>
    <row r="9" spans="1:32">
      <c r="A9" s="178"/>
      <c r="B9" s="178"/>
      <c r="C9" s="525" t="s">
        <v>162</v>
      </c>
      <c r="D9" s="525"/>
      <c r="E9" s="444" t="s">
        <v>195</v>
      </c>
      <c r="F9" s="444"/>
      <c r="G9" s="525" t="s">
        <v>163</v>
      </c>
      <c r="H9" s="525"/>
      <c r="I9" s="525" t="s">
        <v>162</v>
      </c>
      <c r="J9" s="525"/>
      <c r="K9" s="444" t="s">
        <v>195</v>
      </c>
      <c r="L9" s="444"/>
      <c r="M9" s="525" t="s">
        <v>163</v>
      </c>
      <c r="N9" s="525"/>
      <c r="O9" s="566" t="s">
        <v>162</v>
      </c>
      <c r="P9" s="566"/>
      <c r="Q9" s="444" t="s">
        <v>195</v>
      </c>
      <c r="R9" s="444"/>
      <c r="S9" s="525" t="s">
        <v>163</v>
      </c>
      <c r="T9" s="525"/>
      <c r="U9" s="566" t="s">
        <v>162</v>
      </c>
      <c r="V9" s="566"/>
      <c r="W9" s="444" t="s">
        <v>195</v>
      </c>
      <c r="X9" s="444"/>
      <c r="Y9" s="525" t="s">
        <v>163</v>
      </c>
      <c r="Z9" s="525"/>
      <c r="AA9" s="525" t="s">
        <v>162</v>
      </c>
      <c r="AB9" s="525"/>
      <c r="AC9" s="444" t="s">
        <v>195</v>
      </c>
      <c r="AD9" s="444"/>
      <c r="AE9" s="525" t="s">
        <v>163</v>
      </c>
      <c r="AF9" s="525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0.93</v>
      </c>
      <c r="P47" s="71"/>
      <c r="Q47" s="74"/>
      <c r="R47" s="74"/>
      <c r="S47" s="71">
        <f t="shared" si="2"/>
        <v>0.93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3.4</v>
      </c>
      <c r="V48" s="71"/>
      <c r="W48" s="71"/>
      <c r="X48" s="71"/>
      <c r="Y48" s="71">
        <f t="shared" si="4"/>
        <v>3.4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2.58</v>
      </c>
      <c r="P49" s="71"/>
      <c r="Q49" s="74"/>
      <c r="R49" s="74"/>
      <c r="S49" s="71">
        <f t="shared" si="2"/>
        <v>2.58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4.0199999999999996</v>
      </c>
      <c r="P50" s="71"/>
      <c r="Q50" s="74"/>
      <c r="R50" s="74"/>
      <c r="S50" s="71">
        <f t="shared" si="2"/>
        <v>4.0199999999999996</v>
      </c>
      <c r="T50" s="71">
        <f t="shared" si="3"/>
        <v>0</v>
      </c>
      <c r="U50" s="91">
        <v>1.86</v>
      </c>
      <c r="V50" s="71"/>
      <c r="W50" s="71"/>
      <c r="X50" s="71"/>
      <c r="Y50" s="71">
        <f t="shared" si="4"/>
        <v>1.86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2.58</v>
      </c>
      <c r="P51" s="71"/>
      <c r="Q51" s="74"/>
      <c r="R51" s="74"/>
      <c r="S51" s="71">
        <f t="shared" si="2"/>
        <v>2.58</v>
      </c>
      <c r="T51" s="71">
        <f t="shared" si="3"/>
        <v>0</v>
      </c>
      <c r="U51" s="91">
        <v>4.54</v>
      </c>
      <c r="V51" s="71"/>
      <c r="W51" s="71"/>
      <c r="X51" s="71"/>
      <c r="Y51" s="71">
        <f t="shared" si="4"/>
        <v>4.54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2.06</v>
      </c>
      <c r="P52" s="71"/>
      <c r="Q52" s="74"/>
      <c r="R52" s="74"/>
      <c r="S52" s="71">
        <f t="shared" si="2"/>
        <v>2.06</v>
      </c>
      <c r="T52" s="71">
        <f t="shared" si="3"/>
        <v>0</v>
      </c>
      <c r="U52" s="91">
        <v>8.8699999999999992</v>
      </c>
      <c r="V52" s="71"/>
      <c r="W52" s="71"/>
      <c r="X52" s="71"/>
      <c r="Y52" s="71">
        <f t="shared" si="4"/>
        <v>8.8699999999999992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4.8499999999999996</v>
      </c>
      <c r="P53" s="71"/>
      <c r="Q53" s="74"/>
      <c r="R53" s="74"/>
      <c r="S53" s="71">
        <f t="shared" si="2"/>
        <v>4.8499999999999996</v>
      </c>
      <c r="T53" s="71">
        <f t="shared" si="3"/>
        <v>0</v>
      </c>
      <c r="U53" s="91">
        <v>12.58</v>
      </c>
      <c r="V53" s="71"/>
      <c r="W53" s="71"/>
      <c r="X53" s="71"/>
      <c r="Y53" s="71">
        <f t="shared" si="4"/>
        <v>12.58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8.56</v>
      </c>
      <c r="P54" s="71"/>
      <c r="Q54" s="74"/>
      <c r="R54" s="74"/>
      <c r="S54" s="71">
        <f t="shared" si="2"/>
        <v>8.56</v>
      </c>
      <c r="T54" s="71">
        <f t="shared" si="3"/>
        <v>0</v>
      </c>
      <c r="U54" s="91">
        <v>8.25</v>
      </c>
      <c r="V54" s="71"/>
      <c r="W54" s="71"/>
      <c r="X54" s="71"/>
      <c r="Y54" s="71">
        <f t="shared" si="4"/>
        <v>8.25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9.9</v>
      </c>
      <c r="P55" s="71"/>
      <c r="Q55" s="74"/>
      <c r="R55" s="74"/>
      <c r="S55" s="71">
        <f t="shared" si="2"/>
        <v>9.9</v>
      </c>
      <c r="T55" s="71">
        <f t="shared" si="3"/>
        <v>0</v>
      </c>
      <c r="U55" s="91">
        <v>3.2</v>
      </c>
      <c r="V55" s="71"/>
      <c r="W55" s="71"/>
      <c r="X55" s="71"/>
      <c r="Y55" s="71">
        <f t="shared" si="4"/>
        <v>3.2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8.66</v>
      </c>
      <c r="P56" s="71"/>
      <c r="Q56" s="74"/>
      <c r="R56" s="74"/>
      <c r="S56" s="71">
        <f t="shared" si="2"/>
        <v>8.66</v>
      </c>
      <c r="T56" s="71">
        <f t="shared" si="3"/>
        <v>0</v>
      </c>
      <c r="U56" s="91">
        <v>9.3800000000000008</v>
      </c>
      <c r="V56" s="71"/>
      <c r="W56" s="71"/>
      <c r="X56" s="71"/>
      <c r="Y56" s="71">
        <f t="shared" si="4"/>
        <v>9.3800000000000008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6.8</v>
      </c>
      <c r="P57" s="71"/>
      <c r="Q57" s="74"/>
      <c r="R57" s="74"/>
      <c r="S57" s="71">
        <f t="shared" si="2"/>
        <v>6.8</v>
      </c>
      <c r="T57" s="71">
        <f t="shared" si="3"/>
        <v>0</v>
      </c>
      <c r="U57" s="91">
        <v>5.26</v>
      </c>
      <c r="V57" s="71"/>
      <c r="W57" s="71"/>
      <c r="X57" s="71"/>
      <c r="Y57" s="71">
        <f t="shared" si="4"/>
        <v>5.26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6.49</v>
      </c>
      <c r="P58" s="71"/>
      <c r="Q58" s="74"/>
      <c r="R58" s="74"/>
      <c r="S58" s="71">
        <f t="shared" si="2"/>
        <v>6.49</v>
      </c>
      <c r="T58" s="71">
        <f t="shared" si="3"/>
        <v>0</v>
      </c>
      <c r="U58" s="91">
        <v>8.76</v>
      </c>
      <c r="V58" s="71"/>
      <c r="W58" s="71"/>
      <c r="X58" s="71"/>
      <c r="Y58" s="71">
        <f t="shared" si="4"/>
        <v>8.76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7.94</v>
      </c>
      <c r="P59" s="71"/>
      <c r="Q59" s="74"/>
      <c r="R59" s="74"/>
      <c r="S59" s="71">
        <f t="shared" si="2"/>
        <v>7.94</v>
      </c>
      <c r="T59" s="71">
        <f t="shared" si="3"/>
        <v>0</v>
      </c>
      <c r="U59" s="91">
        <v>8.14</v>
      </c>
      <c r="V59" s="71"/>
      <c r="W59" s="71"/>
      <c r="X59" s="71"/>
      <c r="Y59" s="71">
        <f t="shared" si="4"/>
        <v>8.14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3.71</v>
      </c>
      <c r="P60" s="71"/>
      <c r="Q60" s="74"/>
      <c r="R60" s="74"/>
      <c r="S60" s="71">
        <f t="shared" si="2"/>
        <v>3.71</v>
      </c>
      <c r="T60" s="71">
        <f t="shared" si="3"/>
        <v>0</v>
      </c>
      <c r="U60" s="91">
        <v>6.6</v>
      </c>
      <c r="V60" s="71"/>
      <c r="W60" s="71"/>
      <c r="X60" s="71"/>
      <c r="Y60" s="71">
        <f t="shared" si="4"/>
        <v>6.6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5.77</v>
      </c>
      <c r="P61" s="71"/>
      <c r="Q61" s="74"/>
      <c r="R61" s="74"/>
      <c r="S61" s="71">
        <f t="shared" si="2"/>
        <v>5.77</v>
      </c>
      <c r="T61" s="71">
        <f t="shared" si="3"/>
        <v>0</v>
      </c>
      <c r="U61" s="91">
        <v>12.68</v>
      </c>
      <c r="V61" s="71"/>
      <c r="W61" s="71"/>
      <c r="X61" s="71"/>
      <c r="Y61" s="71">
        <f t="shared" si="4"/>
        <v>12.68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4.8499999999999996</v>
      </c>
      <c r="P62" s="71"/>
      <c r="Q62" s="74"/>
      <c r="R62" s="74"/>
      <c r="S62" s="71">
        <f t="shared" si="2"/>
        <v>4.8499999999999996</v>
      </c>
      <c r="T62" s="71">
        <f t="shared" si="3"/>
        <v>0</v>
      </c>
      <c r="U62" s="91">
        <v>8.66</v>
      </c>
      <c r="V62" s="71"/>
      <c r="W62" s="71"/>
      <c r="X62" s="71"/>
      <c r="Y62" s="71">
        <f t="shared" si="4"/>
        <v>8.66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4.43</v>
      </c>
      <c r="P63" s="71"/>
      <c r="Q63" s="74"/>
      <c r="R63" s="74"/>
      <c r="S63" s="71">
        <f t="shared" si="2"/>
        <v>4.43</v>
      </c>
      <c r="T63" s="71">
        <f t="shared" si="3"/>
        <v>0</v>
      </c>
      <c r="U63" s="91">
        <v>8.14</v>
      </c>
      <c r="V63" s="71"/>
      <c r="W63" s="71"/>
      <c r="X63" s="71"/>
      <c r="Y63" s="71">
        <f t="shared" si="4"/>
        <v>8.14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4.74</v>
      </c>
      <c r="P64" s="71"/>
      <c r="Q64" s="74"/>
      <c r="R64" s="74"/>
      <c r="S64" s="71">
        <f t="shared" si="2"/>
        <v>4.74</v>
      </c>
      <c r="T64" s="71">
        <f t="shared" si="3"/>
        <v>0</v>
      </c>
      <c r="U64" s="91">
        <v>10.72</v>
      </c>
      <c r="V64" s="71"/>
      <c r="W64" s="71"/>
      <c r="X64" s="71"/>
      <c r="Y64" s="71">
        <f t="shared" si="4"/>
        <v>10.72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3.09</v>
      </c>
      <c r="P65" s="71"/>
      <c r="Q65" s="74"/>
      <c r="R65" s="74"/>
      <c r="S65" s="71">
        <f t="shared" si="2"/>
        <v>3.09</v>
      </c>
      <c r="T65" s="71">
        <f t="shared" si="3"/>
        <v>0</v>
      </c>
      <c r="U65" s="91">
        <v>8.9700000000000006</v>
      </c>
      <c r="V65" s="71"/>
      <c r="W65" s="71"/>
      <c r="X65" s="71"/>
      <c r="Y65" s="71">
        <f t="shared" si="4"/>
        <v>8.9700000000000006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4.33</v>
      </c>
      <c r="P66" s="71"/>
      <c r="Q66" s="74"/>
      <c r="R66" s="74"/>
      <c r="S66" s="71">
        <f t="shared" si="2"/>
        <v>4.33</v>
      </c>
      <c r="T66" s="71">
        <f t="shared" si="3"/>
        <v>0</v>
      </c>
      <c r="U66" s="91">
        <v>11.86</v>
      </c>
      <c r="V66" s="71"/>
      <c r="W66" s="71"/>
      <c r="X66" s="71"/>
      <c r="Y66" s="71">
        <f t="shared" si="4"/>
        <v>11.86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4.33</v>
      </c>
      <c r="P67" s="71"/>
      <c r="Q67" s="74"/>
      <c r="R67" s="74"/>
      <c r="S67" s="71">
        <f t="shared" si="2"/>
        <v>4.33</v>
      </c>
      <c r="T67" s="71">
        <f t="shared" si="3"/>
        <v>0</v>
      </c>
      <c r="U67" s="91">
        <v>0.52</v>
      </c>
      <c r="V67" s="71"/>
      <c r="W67" s="71"/>
      <c r="X67" s="71"/>
      <c r="Y67" s="71">
        <f t="shared" si="4"/>
        <v>0.52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2.89</v>
      </c>
      <c r="P68" s="71"/>
      <c r="Q68" s="74"/>
      <c r="R68" s="74"/>
      <c r="S68" s="71">
        <f t="shared" si="2"/>
        <v>2.89</v>
      </c>
      <c r="T68" s="71">
        <f t="shared" si="3"/>
        <v>0</v>
      </c>
      <c r="U68" s="91">
        <v>5.57</v>
      </c>
      <c r="V68" s="71"/>
      <c r="W68" s="71"/>
      <c r="X68" s="71"/>
      <c r="Y68" s="71">
        <f t="shared" si="4"/>
        <v>5.57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0.72</v>
      </c>
      <c r="P69" s="71"/>
      <c r="Q69" s="74"/>
      <c r="R69" s="74"/>
      <c r="S69" s="71">
        <f t="shared" si="2"/>
        <v>0.72</v>
      </c>
      <c r="T69" s="71">
        <f t="shared" si="3"/>
        <v>0</v>
      </c>
      <c r="U69" s="91">
        <v>2.68</v>
      </c>
      <c r="V69" s="71"/>
      <c r="W69" s="71"/>
      <c r="X69" s="71"/>
      <c r="Y69" s="71">
        <f t="shared" si="4"/>
        <v>2.68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0.62</v>
      </c>
      <c r="P70" s="71"/>
      <c r="Q70" s="74"/>
      <c r="R70" s="74"/>
      <c r="S70" s="71">
        <f t="shared" si="2"/>
        <v>0.62</v>
      </c>
      <c r="T70" s="71">
        <f t="shared" si="3"/>
        <v>0</v>
      </c>
      <c r="U70" s="91">
        <v>1.65</v>
      </c>
      <c r="V70" s="71"/>
      <c r="W70" s="71"/>
      <c r="X70" s="71"/>
      <c r="Y70" s="71">
        <f t="shared" si="4"/>
        <v>1.65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1.96</v>
      </c>
      <c r="P71" s="71"/>
      <c r="Q71" s="74"/>
      <c r="R71" s="74"/>
      <c r="S71" s="71">
        <f t="shared" si="2"/>
        <v>1.96</v>
      </c>
      <c r="T71" s="71">
        <f t="shared" si="3"/>
        <v>0</v>
      </c>
      <c r="U71" s="91">
        <v>3.51</v>
      </c>
      <c r="V71" s="71"/>
      <c r="W71" s="71"/>
      <c r="X71" s="71"/>
      <c r="Y71" s="71">
        <f t="shared" si="4"/>
        <v>3.51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1.03</v>
      </c>
      <c r="P72" s="71"/>
      <c r="Q72" s="74"/>
      <c r="R72" s="74"/>
      <c r="S72" s="71">
        <f t="shared" si="2"/>
        <v>1.03</v>
      </c>
      <c r="T72" s="71">
        <f t="shared" si="3"/>
        <v>0</v>
      </c>
      <c r="U72" s="91">
        <v>2.68</v>
      </c>
      <c r="V72" s="71"/>
      <c r="W72" s="71"/>
      <c r="X72" s="71"/>
      <c r="Y72" s="71">
        <f t="shared" si="4"/>
        <v>2.68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4.33</v>
      </c>
      <c r="V73" s="71"/>
      <c r="W73" s="71"/>
      <c r="X73" s="71"/>
      <c r="Y73" s="71">
        <f t="shared" si="4"/>
        <v>4.33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9.9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9.9</v>
      </c>
      <c r="T107" s="166">
        <f t="shared" si="19"/>
        <v>0</v>
      </c>
      <c r="U107" s="166">
        <f t="shared" si="19"/>
        <v>12.68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12.68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1.1233333333333333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1.1233333333333333</v>
      </c>
      <c r="T109" s="166">
        <f t="shared" si="26"/>
        <v>0</v>
      </c>
      <c r="U109" s="166">
        <f t="shared" si="26"/>
        <v>1.6959375000000003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1.6959375000000003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67" t="s">
        <v>136</v>
      </c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9"/>
      <c r="U112" s="120"/>
      <c r="V112" s="120"/>
    </row>
    <row r="113" spans="9:22">
      <c r="I113" s="464" t="s">
        <v>179</v>
      </c>
      <c r="J113" s="464"/>
      <c r="K113" s="554"/>
      <c r="L113" s="554"/>
      <c r="M113" s="466" t="s">
        <v>180</v>
      </c>
      <c r="N113" s="466"/>
      <c r="O113" s="466"/>
      <c r="P113" s="466"/>
      <c r="Q113" s="466"/>
      <c r="R113" s="466"/>
      <c r="S113" s="466"/>
      <c r="T113" s="466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P43" sqref="P43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7" t="s">
        <v>240</v>
      </c>
      <c r="D1" s="567"/>
      <c r="E1" s="567" t="s">
        <v>241</v>
      </c>
      <c r="F1" s="567"/>
      <c r="G1" s="567" t="s">
        <v>242</v>
      </c>
      <c r="H1" s="567"/>
      <c r="I1" s="567" t="s">
        <v>248</v>
      </c>
      <c r="J1" s="567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1130</v>
      </c>
      <c r="H3" s="163">
        <f>G3</f>
        <v>1130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1130</v>
      </c>
      <c r="H4" s="163">
        <f t="shared" ref="H4:H67" si="0">G4</f>
        <v>1130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1130</v>
      </c>
      <c r="H5" s="163">
        <f t="shared" si="0"/>
        <v>1130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1130</v>
      </c>
      <c r="H6" s="163">
        <f t="shared" si="0"/>
        <v>1130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1130</v>
      </c>
      <c r="H7" s="163">
        <f t="shared" si="0"/>
        <v>1130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1130</v>
      </c>
      <c r="H8" s="163">
        <f t="shared" si="0"/>
        <v>1130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1130</v>
      </c>
      <c r="H9" s="163">
        <f t="shared" si="0"/>
        <v>1130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1130</v>
      </c>
      <c r="H10" s="163">
        <f t="shared" si="0"/>
        <v>1130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1130</v>
      </c>
      <c r="H11" s="163">
        <f t="shared" si="0"/>
        <v>1130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1130</v>
      </c>
      <c r="H12" s="163">
        <f t="shared" si="0"/>
        <v>1130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1130</v>
      </c>
      <c r="H13" s="163">
        <f t="shared" si="0"/>
        <v>1130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1130</v>
      </c>
      <c r="H14" s="163">
        <f t="shared" si="0"/>
        <v>1130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1130</v>
      </c>
      <c r="H15" s="163">
        <f t="shared" si="0"/>
        <v>1130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1130</v>
      </c>
      <c r="H16" s="163">
        <f t="shared" si="0"/>
        <v>1130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1130</v>
      </c>
      <c r="H17" s="163">
        <f t="shared" si="0"/>
        <v>1130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1130</v>
      </c>
      <c r="H18" s="163">
        <f t="shared" si="0"/>
        <v>1130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1130</v>
      </c>
      <c r="H19" s="163">
        <f t="shared" si="0"/>
        <v>1130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1130</v>
      </c>
      <c r="H20" s="163">
        <f t="shared" si="0"/>
        <v>1130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1130</v>
      </c>
      <c r="H21" s="163">
        <f t="shared" si="0"/>
        <v>1130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1130</v>
      </c>
      <c r="H22" s="163">
        <f t="shared" si="0"/>
        <v>1130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1130</v>
      </c>
      <c r="H23" s="163">
        <f t="shared" si="0"/>
        <v>1130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1130</v>
      </c>
      <c r="H24" s="163">
        <f t="shared" si="0"/>
        <v>1130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1130</v>
      </c>
      <c r="H25" s="163">
        <f t="shared" si="0"/>
        <v>1130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1130</v>
      </c>
      <c r="H26" s="163">
        <f t="shared" si="0"/>
        <v>1130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1130</v>
      </c>
      <c r="H27" s="163">
        <f t="shared" si="0"/>
        <v>1130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1130</v>
      </c>
      <c r="H28" s="163">
        <f t="shared" si="0"/>
        <v>1130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1130</v>
      </c>
      <c r="H29" s="163">
        <f t="shared" si="0"/>
        <v>1130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1130</v>
      </c>
      <c r="H30" s="163">
        <f t="shared" si="0"/>
        <v>1130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1130</v>
      </c>
      <c r="H31" s="163">
        <f t="shared" si="0"/>
        <v>1130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1130</v>
      </c>
      <c r="H32" s="163">
        <f t="shared" si="0"/>
        <v>1130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1130</v>
      </c>
      <c r="H33" s="163">
        <f t="shared" si="0"/>
        <v>1130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1130</v>
      </c>
      <c r="H34" s="163">
        <f t="shared" si="0"/>
        <v>1130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1130</v>
      </c>
      <c r="H35" s="163">
        <f t="shared" si="0"/>
        <v>1130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1130</v>
      </c>
      <c r="H36" s="163">
        <f t="shared" si="0"/>
        <v>1130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1130</v>
      </c>
      <c r="H37" s="163">
        <f t="shared" si="0"/>
        <v>1130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1130</v>
      </c>
      <c r="H38" s="163">
        <f t="shared" si="0"/>
        <v>1130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1130</v>
      </c>
      <c r="H39" s="163">
        <f t="shared" si="0"/>
        <v>1130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194.90625</v>
      </c>
      <c r="E40" s="198">
        <v>400</v>
      </c>
      <c r="F40" s="194">
        <f>'OA&amp;GRIDCO'!HQ48</f>
        <v>400</v>
      </c>
      <c r="G40" s="197">
        <v>1130</v>
      </c>
      <c r="H40" s="163">
        <f t="shared" si="0"/>
        <v>1130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142.40625</v>
      </c>
      <c r="E41" s="198">
        <v>400</v>
      </c>
      <c r="F41" s="194">
        <f>'OA&amp;GRIDCO'!HQ49</f>
        <v>370</v>
      </c>
      <c r="G41" s="197">
        <v>1130</v>
      </c>
      <c r="H41" s="163">
        <f t="shared" si="0"/>
        <v>1130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97.628865979381473</v>
      </c>
      <c r="E42" s="198">
        <v>400</v>
      </c>
      <c r="F42" s="194">
        <f>'OA&amp;GRIDCO'!HQ50</f>
        <v>340</v>
      </c>
      <c r="G42" s="197">
        <v>1130</v>
      </c>
      <c r="H42" s="163">
        <f t="shared" si="0"/>
        <v>1130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97.628865979381473</v>
      </c>
      <c r="E43" s="198">
        <v>400</v>
      </c>
      <c r="F43" s="194">
        <f>'OA&amp;GRIDCO'!HQ51</f>
        <v>310</v>
      </c>
      <c r="G43" s="197">
        <v>1130</v>
      </c>
      <c r="H43" s="385">
        <v>1070</v>
      </c>
      <c r="I43" s="199">
        <v>365</v>
      </c>
      <c r="J43" s="383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97.628865979381473</v>
      </c>
      <c r="E44" s="198">
        <v>400</v>
      </c>
      <c r="F44" s="194">
        <f>'OA&amp;GRIDCO'!HQ52</f>
        <v>280</v>
      </c>
      <c r="G44" s="197">
        <v>1130</v>
      </c>
      <c r="H44" s="385">
        <v>1010</v>
      </c>
      <c r="I44" s="199">
        <v>365</v>
      </c>
      <c r="J44" s="383">
        <v>345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97.628865979381473</v>
      </c>
      <c r="E45" s="198">
        <v>400</v>
      </c>
      <c r="F45" s="194">
        <f>'OA&amp;GRIDCO'!HQ53</f>
        <v>280</v>
      </c>
      <c r="G45" s="197">
        <v>1130</v>
      </c>
      <c r="H45" s="385">
        <v>950</v>
      </c>
      <c r="I45" s="199">
        <v>365</v>
      </c>
      <c r="J45" s="383">
        <v>325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97.628865979381473</v>
      </c>
      <c r="E46" s="198">
        <v>400</v>
      </c>
      <c r="F46" s="194">
        <f>'OA&amp;GRIDCO'!HQ54</f>
        <v>280</v>
      </c>
      <c r="G46" s="197">
        <v>1130</v>
      </c>
      <c r="H46" s="385">
        <v>950</v>
      </c>
      <c r="I46" s="199">
        <v>365</v>
      </c>
      <c r="J46" s="383">
        <v>305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97.628865979381473</v>
      </c>
      <c r="E47" s="198">
        <v>400</v>
      </c>
      <c r="F47" s="194">
        <f>'OA&amp;GRIDCO'!HQ55</f>
        <v>280</v>
      </c>
      <c r="G47" s="197">
        <v>1130</v>
      </c>
      <c r="H47" s="385">
        <v>950</v>
      </c>
      <c r="I47" s="199">
        <v>365</v>
      </c>
      <c r="J47" s="383">
        <v>305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150.12886597938143</v>
      </c>
      <c r="E48" s="198">
        <v>400</v>
      </c>
      <c r="F48" s="194">
        <f>'OA&amp;GRIDCO'!HQ56</f>
        <v>310</v>
      </c>
      <c r="G48" s="197">
        <v>1130</v>
      </c>
      <c r="H48" s="385">
        <v>1010</v>
      </c>
      <c r="I48" s="199">
        <v>365</v>
      </c>
      <c r="J48" s="383">
        <v>325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202.62886597938143</v>
      </c>
      <c r="E49" s="198">
        <v>400</v>
      </c>
      <c r="F49" s="194">
        <f>'OA&amp;GRIDCO'!HQ57</f>
        <v>340</v>
      </c>
      <c r="G49" s="197">
        <v>1130</v>
      </c>
      <c r="H49" s="385">
        <v>1070</v>
      </c>
      <c r="I49" s="199">
        <v>365</v>
      </c>
      <c r="J49" s="383">
        <v>345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370</v>
      </c>
      <c r="G50" s="197">
        <v>1130</v>
      </c>
      <c r="H50" s="163">
        <f t="shared" si="0"/>
        <v>1130</v>
      </c>
      <c r="I50" s="199">
        <v>365</v>
      </c>
      <c r="J50" s="383"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1130</v>
      </c>
      <c r="H51" s="163">
        <f t="shared" si="0"/>
        <v>1130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1130</v>
      </c>
      <c r="H52" s="163">
        <f t="shared" si="0"/>
        <v>1130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1130</v>
      </c>
      <c r="H53" s="163">
        <f t="shared" si="0"/>
        <v>1130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1130</v>
      </c>
      <c r="H54" s="163">
        <f t="shared" si="0"/>
        <v>1130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1130</v>
      </c>
      <c r="H55" s="163">
        <f t="shared" si="0"/>
        <v>1130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1130</v>
      </c>
      <c r="H56" s="163">
        <f t="shared" si="0"/>
        <v>1130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1130</v>
      </c>
      <c r="H57" s="163">
        <f t="shared" si="0"/>
        <v>1130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1130</v>
      </c>
      <c r="H58" s="163">
        <f t="shared" si="0"/>
        <v>1130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1130</v>
      </c>
      <c r="H59" s="163">
        <f t="shared" si="0"/>
        <v>1130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1130</v>
      </c>
      <c r="H60" s="163">
        <f t="shared" si="0"/>
        <v>1130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1130</v>
      </c>
      <c r="H61" s="163">
        <f t="shared" si="0"/>
        <v>1130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1130</v>
      </c>
      <c r="H62" s="163">
        <f t="shared" si="0"/>
        <v>1130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1130</v>
      </c>
      <c r="H63" s="163">
        <f t="shared" si="0"/>
        <v>1130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1130</v>
      </c>
      <c r="H64" s="163">
        <f t="shared" si="0"/>
        <v>1130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1130</v>
      </c>
      <c r="H65" s="163">
        <f t="shared" si="0"/>
        <v>1130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1130</v>
      </c>
      <c r="H66" s="163">
        <f t="shared" si="0"/>
        <v>1130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1130</v>
      </c>
      <c r="H67" s="163">
        <f t="shared" si="0"/>
        <v>1130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1130</v>
      </c>
      <c r="H68" s="163">
        <f t="shared" ref="H68:H98" si="2">G68</f>
        <v>1130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1130</v>
      </c>
      <c r="H69" s="163">
        <f t="shared" si="2"/>
        <v>1130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1130</v>
      </c>
      <c r="H70" s="163">
        <f t="shared" si="2"/>
        <v>1130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1130</v>
      </c>
      <c r="H71" s="163">
        <f t="shared" si="2"/>
        <v>1130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1130</v>
      </c>
      <c r="H72" s="163">
        <f t="shared" si="2"/>
        <v>1130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1130</v>
      </c>
      <c r="H73" s="163">
        <f t="shared" si="2"/>
        <v>1130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1130</v>
      </c>
      <c r="H74" s="163">
        <f t="shared" si="2"/>
        <v>1130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1130</v>
      </c>
      <c r="H75" s="163">
        <f t="shared" si="2"/>
        <v>1130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1130</v>
      </c>
      <c r="H76" s="163">
        <f t="shared" si="2"/>
        <v>1130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1130</v>
      </c>
      <c r="H77" s="163">
        <f t="shared" si="2"/>
        <v>1130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1130</v>
      </c>
      <c r="H78" s="163">
        <f t="shared" si="2"/>
        <v>1130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1130</v>
      </c>
      <c r="H79" s="163">
        <f t="shared" si="2"/>
        <v>1130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1130</v>
      </c>
      <c r="H80" s="163">
        <f t="shared" si="2"/>
        <v>1130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1130</v>
      </c>
      <c r="H81" s="163">
        <f t="shared" si="2"/>
        <v>1130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1130</v>
      </c>
      <c r="H82" s="163">
        <f t="shared" si="2"/>
        <v>1130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1130</v>
      </c>
      <c r="H83" s="163">
        <f t="shared" si="2"/>
        <v>1130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1130</v>
      </c>
      <c r="H84" s="163">
        <f t="shared" si="2"/>
        <v>1130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1130</v>
      </c>
      <c r="H85" s="163">
        <f t="shared" si="2"/>
        <v>1130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1130</v>
      </c>
      <c r="H86" s="163">
        <f t="shared" si="2"/>
        <v>1130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1130</v>
      </c>
      <c r="H87" s="163">
        <f t="shared" si="2"/>
        <v>1130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1130</v>
      </c>
      <c r="H88" s="163">
        <f t="shared" si="2"/>
        <v>1130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1130</v>
      </c>
      <c r="H89" s="163">
        <f t="shared" si="2"/>
        <v>1130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1130</v>
      </c>
      <c r="H90" s="163">
        <f t="shared" si="2"/>
        <v>1130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1130</v>
      </c>
      <c r="H91" s="163">
        <f t="shared" si="2"/>
        <v>1130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1130</v>
      </c>
      <c r="H92" s="163">
        <f t="shared" si="2"/>
        <v>1130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1130</v>
      </c>
      <c r="H93" s="163">
        <f t="shared" si="2"/>
        <v>1130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1130</v>
      </c>
      <c r="H94" s="163">
        <f t="shared" si="2"/>
        <v>1130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1130</v>
      </c>
      <c r="H95" s="163">
        <f t="shared" si="2"/>
        <v>1130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1130</v>
      </c>
      <c r="H96" s="163">
        <f t="shared" si="2"/>
        <v>1130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1130</v>
      </c>
      <c r="H97" s="163">
        <f t="shared" si="2"/>
        <v>1130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1130</v>
      </c>
      <c r="H98" s="163">
        <f t="shared" si="2"/>
        <v>1130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2026-08-11T17:55:23Z</dcterms:modified>
</cp:coreProperties>
</file>